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HSPHL\PHL\NEWBORN\FOLLOWUP\Presentations\New Steps-Denver Conf-LLC\"/>
    </mc:Choice>
  </mc:AlternateContent>
  <bookViews>
    <workbookView xWindow="0" yWindow="45" windowWidth="19155" windowHeight="11820"/>
  </bookViews>
  <sheets>
    <sheet name="FY18 Main Budget Template" sheetId="2" r:id="rId1"/>
    <sheet name="Benefits Detail Calculator" sheetId="4" r:id="rId2"/>
    <sheet name="FTE Calculator" sheetId="6" r:id="rId3"/>
  </sheets>
  <definedNames>
    <definedName name="_xlnm.Print_Area" localSheetId="1">'Benefits Detail Calculator'!$A$1:$E$87</definedName>
    <definedName name="_xlnm.Print_Area" localSheetId="0">'FY18 Main Budget Template'!$A$1:$E$96</definedName>
  </definedNames>
  <calcPr calcId="152511"/>
</workbook>
</file>

<file path=xl/calcChain.xml><?xml version="1.0" encoding="utf-8"?>
<calcChain xmlns="http://schemas.openxmlformats.org/spreadsheetml/2006/main">
  <c r="M26" i="6" l="1"/>
  <c r="M37" i="6" s="1"/>
  <c r="L26" i="6"/>
  <c r="L37" i="6" s="1"/>
  <c r="K26" i="6"/>
  <c r="K37" i="6" s="1"/>
  <c r="J26" i="6"/>
  <c r="J37" i="6" s="1"/>
  <c r="I26" i="6"/>
  <c r="I37" i="6" s="1"/>
  <c r="H26" i="6"/>
  <c r="H37" i="6" s="1"/>
  <c r="G26" i="6"/>
  <c r="G37" i="6" s="1"/>
  <c r="F26" i="6"/>
  <c r="F37" i="6" s="1"/>
  <c r="E26" i="6"/>
  <c r="E37" i="6" s="1"/>
  <c r="D26" i="6"/>
  <c r="D37" i="6" s="1"/>
  <c r="C26" i="6"/>
  <c r="C37" i="6" s="1"/>
  <c r="B26" i="6"/>
  <c r="B33" i="6" s="1"/>
  <c r="C17" i="6"/>
  <c r="C13" i="6"/>
  <c r="D7" i="6"/>
  <c r="D6" i="6"/>
  <c r="D5" i="6"/>
  <c r="D3" i="6"/>
  <c r="D8" i="6" s="1"/>
  <c r="B28" i="6" l="1"/>
  <c r="J28" i="6"/>
  <c r="J29" i="6"/>
  <c r="J30" i="6"/>
  <c r="B31" i="6"/>
  <c r="B32" i="6"/>
  <c r="J32" i="6"/>
  <c r="J33" i="6"/>
  <c r="B34" i="6"/>
  <c r="B35" i="6"/>
  <c r="B36" i="6"/>
  <c r="B37" i="6"/>
  <c r="C28" i="6"/>
  <c r="G28" i="6"/>
  <c r="K28" i="6"/>
  <c r="C29" i="6"/>
  <c r="G29" i="6"/>
  <c r="K29" i="6"/>
  <c r="C30" i="6"/>
  <c r="G30" i="6"/>
  <c r="K30" i="6"/>
  <c r="C31" i="6"/>
  <c r="G31" i="6"/>
  <c r="K31" i="6"/>
  <c r="C32" i="6"/>
  <c r="G32" i="6"/>
  <c r="K32" i="6"/>
  <c r="C33" i="6"/>
  <c r="G33" i="6"/>
  <c r="K33" i="6"/>
  <c r="C34" i="6"/>
  <c r="G34" i="6"/>
  <c r="K34" i="6"/>
  <c r="C35" i="6"/>
  <c r="G35" i="6"/>
  <c r="K35" i="6"/>
  <c r="C36" i="6"/>
  <c r="G36" i="6"/>
  <c r="K36" i="6"/>
  <c r="B29" i="6"/>
  <c r="B30" i="6"/>
  <c r="J31" i="6"/>
  <c r="J34" i="6"/>
  <c r="J35" i="6"/>
  <c r="J36" i="6"/>
  <c r="D28" i="6"/>
  <c r="H28" i="6"/>
  <c r="L28" i="6"/>
  <c r="D29" i="6"/>
  <c r="H29" i="6"/>
  <c r="L29" i="6"/>
  <c r="D30" i="6"/>
  <c r="H30" i="6"/>
  <c r="L30" i="6"/>
  <c r="D31" i="6"/>
  <c r="H31" i="6"/>
  <c r="L31" i="6"/>
  <c r="D32" i="6"/>
  <c r="H32" i="6"/>
  <c r="L32" i="6"/>
  <c r="D33" i="6"/>
  <c r="H33" i="6"/>
  <c r="L33" i="6"/>
  <c r="D34" i="6"/>
  <c r="H34" i="6"/>
  <c r="L34" i="6"/>
  <c r="D35" i="6"/>
  <c r="H35" i="6"/>
  <c r="L35" i="6"/>
  <c r="D36" i="6"/>
  <c r="H36" i="6"/>
  <c r="L36" i="6"/>
  <c r="F28" i="6"/>
  <c r="F29" i="6"/>
  <c r="F30" i="6"/>
  <c r="F31" i="6"/>
  <c r="F32" i="6"/>
  <c r="F33" i="6"/>
  <c r="F34" i="6"/>
  <c r="F35" i="6"/>
  <c r="F36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36" i="6"/>
  <c r="I36" i="6"/>
  <c r="M36" i="6"/>
  <c r="E9" i="2" l="1"/>
  <c r="E29" i="2" s="1"/>
  <c r="D8" i="2"/>
  <c r="D84" i="2" s="1"/>
  <c r="E8" i="4" l="1"/>
  <c r="D7" i="4"/>
  <c r="D75" i="4" s="1"/>
  <c r="E56" i="4"/>
  <c r="B85" i="4" s="1"/>
  <c r="E51" i="4"/>
  <c r="E46" i="4"/>
  <c r="D42" i="4"/>
  <c r="D32" i="4"/>
  <c r="D76" i="4" l="1"/>
  <c r="B20" i="4"/>
  <c r="B22" i="4"/>
  <c r="B18" i="4"/>
  <c r="B19" i="4"/>
  <c r="D73" i="4"/>
  <c r="D77" i="4"/>
  <c r="D74" i="4"/>
  <c r="E72" i="4" s="1"/>
  <c r="D78" i="4"/>
  <c r="E24" i="4"/>
  <c r="E15" i="4" l="1"/>
  <c r="B17" i="4" s="1"/>
  <c r="B84" i="4" l="1"/>
  <c r="E82" i="4" s="1"/>
  <c r="E80" i="4"/>
  <c r="E87" i="4" l="1"/>
  <c r="D85" i="2"/>
  <c r="D83" i="2"/>
  <c r="D87" i="2"/>
  <c r="D86" i="2"/>
  <c r="E60" i="2" l="1"/>
  <c r="E65" i="2"/>
  <c r="E55" i="2"/>
  <c r="D51" i="2"/>
  <c r="D41" i="2"/>
  <c r="E33" i="2" l="1"/>
  <c r="D82" i="2"/>
  <c r="E81" i="2" s="1"/>
  <c r="B94" i="2" l="1"/>
  <c r="B93" i="2" l="1"/>
  <c r="E91" i="2" s="1"/>
  <c r="E89" i="2" l="1"/>
  <c r="E96" i="2" l="1"/>
</calcChain>
</file>

<file path=xl/comments1.xml><?xml version="1.0" encoding="utf-8"?>
<comments xmlns="http://schemas.openxmlformats.org/spreadsheetml/2006/main">
  <authors>
    <author>slm4303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 xml:space="preserve">input the number of hours anticipated to complete project
</t>
        </r>
      </text>
    </comment>
    <comment ref="C13" authorId="0" shapeId="0">
      <text>
        <r>
          <rPr>
            <sz val="10"/>
            <color indexed="81"/>
            <rFont val="Tahoma"/>
            <family val="2"/>
          </rPr>
          <t>Converted FTE from hours</t>
        </r>
      </text>
    </comment>
    <comment ref="A17" authorId="0" shapeId="0">
      <text>
        <r>
          <rPr>
            <sz val="10"/>
            <color indexed="81"/>
            <rFont val="Tahoma"/>
            <family val="2"/>
          </rPr>
          <t>input amount of FTE</t>
        </r>
      </text>
    </comment>
  </commentList>
</comments>
</file>

<file path=xl/sharedStrings.xml><?xml version="1.0" encoding="utf-8"?>
<sst xmlns="http://schemas.openxmlformats.org/spreadsheetml/2006/main" count="184" uniqueCount="105">
  <si>
    <t xml:space="preserve">Washington State Department of Health </t>
  </si>
  <si>
    <t>Total</t>
  </si>
  <si>
    <t>A.  Personnel</t>
  </si>
  <si>
    <t xml:space="preserve">Amount </t>
  </si>
  <si>
    <t>B.  Fringe Benefits</t>
  </si>
  <si>
    <t>C.  Travel</t>
  </si>
  <si>
    <t xml:space="preserve">Total in-state travel = </t>
  </si>
  <si>
    <t xml:space="preserve">Other Travel/Registration = </t>
  </si>
  <si>
    <t>E.  Supplies</t>
  </si>
  <si>
    <t>F.  Contractual Costs</t>
  </si>
  <si>
    <t xml:space="preserve">Period of performance:  </t>
  </si>
  <si>
    <t xml:space="preserve">Scope of work:  </t>
  </si>
  <si>
    <t xml:space="preserve">Method of accountability:  </t>
  </si>
  <si>
    <t xml:space="preserve">Total itemized budget w/narrative justification: </t>
  </si>
  <si>
    <t>Method of selection (competitive/sole source):</t>
  </si>
  <si>
    <t>Period of performance:</t>
  </si>
  <si>
    <t>Scope of work:</t>
  </si>
  <si>
    <t xml:space="preserve">Method of accountability: </t>
  </si>
  <si>
    <t>G.  Other</t>
  </si>
  <si>
    <t>H.  Total Direct Costs</t>
  </si>
  <si>
    <t>I.  Indirect Costs</t>
  </si>
  <si>
    <t xml:space="preserve">1.2% of the contractual costs of: </t>
  </si>
  <si>
    <t>J.  Total Direct &amp; Indirect</t>
  </si>
  <si>
    <t>Position Narrative</t>
  </si>
  <si>
    <t>$ registration x  people</t>
  </si>
  <si>
    <t>days per diem x $/day x people</t>
  </si>
  <si>
    <t>nights lodging x $/night x people</t>
  </si>
  <si>
    <t>Parking x people</t>
  </si>
  <si>
    <t>r/t ground transportation x $/trip x people</t>
  </si>
  <si>
    <t>Total FTE's</t>
  </si>
  <si>
    <t>Rent - $5,040 annually/per FTE</t>
  </si>
  <si>
    <t xml:space="preserve">Purpose of Travel: </t>
  </si>
  <si>
    <t xml:space="preserve">Position Title - </t>
  </si>
  <si>
    <t>Position Title -</t>
  </si>
  <si>
    <t xml:space="preserve">Activity: </t>
  </si>
  <si>
    <t>trip x $ r/t airfare x  people</t>
  </si>
  <si>
    <t>Description of Equipment #1</t>
  </si>
  <si>
    <t>Description of Equipment #2</t>
  </si>
  <si>
    <t>Description of Equipment #3</t>
  </si>
  <si>
    <r>
      <t xml:space="preserve">D.  Equipment </t>
    </r>
    <r>
      <rPr>
        <b/>
        <sz val="8"/>
        <color theme="1"/>
        <rFont val="Tahoma"/>
        <family val="2"/>
      </rPr>
      <t>($2,470 - Office Equipment for new FTE)</t>
    </r>
  </si>
  <si>
    <t>Supplies #1</t>
  </si>
  <si>
    <t>Supplies #2</t>
  </si>
  <si>
    <t>Supplies #3</t>
  </si>
  <si>
    <t>Contractor Name:</t>
  </si>
  <si>
    <r>
      <t>Out of State</t>
    </r>
    <r>
      <rPr>
        <b/>
        <sz val="8"/>
        <color theme="1"/>
        <rFont val="Tahoma"/>
        <family val="2"/>
      </rPr>
      <t xml:space="preserve"> (CDC -  $140 lodging/$69 per diem/$960 air)</t>
    </r>
  </si>
  <si>
    <t xml:space="preserve">trip x people x $ r/t airfare = </t>
  </si>
  <si>
    <t>days per diem x $/day x person =</t>
  </si>
  <si>
    <t>nights lodging x $/night x person =</t>
  </si>
  <si>
    <t xml:space="preserve">days ground transportation $ x person = </t>
  </si>
  <si>
    <t>Total out of state travel =</t>
  </si>
  <si>
    <r>
      <t xml:space="preserve">24.4% of the direct cost of: </t>
    </r>
    <r>
      <rPr>
        <sz val="8"/>
        <color theme="1"/>
        <rFont val="Tahoma"/>
        <family val="2"/>
      </rPr>
      <t>(adjust for equipment over $5k)</t>
    </r>
  </si>
  <si>
    <t>IT Support - $1,476 annually/per FTE</t>
  </si>
  <si>
    <t>Enterprise Software - $984 annually/per FTE</t>
  </si>
  <si>
    <t>FTE</t>
  </si>
  <si>
    <t>Office Supplies - $495 annually/per FTE</t>
  </si>
  <si>
    <t>Communication - $454 annually/per FTE</t>
  </si>
  <si>
    <t>Mandatory Employee Training - $575 annually/per FTE</t>
  </si>
  <si>
    <t>Position Title - Health Services Consultant 2 - Name</t>
  </si>
  <si>
    <t>Fringe benefits are calculated as follows:</t>
  </si>
  <si>
    <t>BA - OASI (6.2%)</t>
  </si>
  <si>
    <t>BB - Retirement (12.7%)</t>
  </si>
  <si>
    <t>FTE'S</t>
  </si>
  <si>
    <t xml:space="preserve">BH - Hospital Insurance (1.4%) </t>
  </si>
  <si>
    <t>BD - Health Insurance ($957)</t>
  </si>
  <si>
    <t>BC - Ind Insurance (.4%)</t>
  </si>
  <si>
    <t>Method of selection (competitive/sole source/sub recipient):  xxxx</t>
  </si>
  <si>
    <r>
      <t xml:space="preserve">In State </t>
    </r>
    <r>
      <rPr>
        <b/>
        <sz val="8"/>
        <color theme="1"/>
        <rFont val="Tahoma"/>
        <family val="2"/>
      </rPr>
      <t>(Spokane-$99 lodging/$64 per diem/$0.545 per mile)</t>
    </r>
  </si>
  <si>
    <t>Fringe benefits are calculated at 36% of the total salaries.</t>
  </si>
  <si>
    <t>Hours</t>
  </si>
  <si>
    <t>Base</t>
  </si>
  <si>
    <t>Total Hours</t>
  </si>
  <si>
    <t>Work Week</t>
  </si>
  <si>
    <t>Holidays</t>
  </si>
  <si>
    <t>Personnal Holidays</t>
  </si>
  <si>
    <t>Sick Leave</t>
  </si>
  <si>
    <t>Annual Leave</t>
  </si>
  <si>
    <t>Total Available hours</t>
  </si>
  <si>
    <t xml:space="preserve">FTE/Hourly Conversion </t>
  </si>
  <si>
    <t>Convert hours to FTE</t>
  </si>
  <si>
    <t>Hours Work</t>
  </si>
  <si>
    <t xml:space="preserve">Total Available Hours </t>
  </si>
  <si>
    <t>Amount of FTE</t>
  </si>
  <si>
    <t>Convert FTE to Hours</t>
  </si>
  <si>
    <t>Notes:</t>
  </si>
  <si>
    <t>1 FTE at 40 hours per week = 2,080 hours per year</t>
  </si>
  <si>
    <t xml:space="preserve">2,080 hours per year = 1,740 productive hours per year </t>
  </si>
  <si>
    <t>(According to OFM 1,740 productive hours is standard to allow for employee training, leave, time away, etc.)</t>
  </si>
  <si>
    <t>FTE By Month</t>
  </si>
  <si>
    <t>12 Months</t>
  </si>
  <si>
    <t>11 Months</t>
  </si>
  <si>
    <t>10 Months</t>
  </si>
  <si>
    <t>9 Months</t>
  </si>
  <si>
    <t>8 Months</t>
  </si>
  <si>
    <t>7 Months</t>
  </si>
  <si>
    <t>6 Months</t>
  </si>
  <si>
    <t>5 Months</t>
  </si>
  <si>
    <t>4 Months</t>
  </si>
  <si>
    <t>3 Months</t>
  </si>
  <si>
    <t>2 Months</t>
  </si>
  <si>
    <t>1 Months</t>
  </si>
  <si>
    <t>Budget Template</t>
  </si>
  <si>
    <t>Budget Template - Benefist Detail Calculator</t>
  </si>
  <si>
    <t>July 1, 2018 - June 30, 2019</t>
  </si>
  <si>
    <t>Update to use form as is</t>
  </si>
  <si>
    <t>Adjust to fit your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</si>
</sst>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0.00_);[Red]\(0.00\)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42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Border="1" applyAlignment="1">
      <alignment vertical="top" wrapText="1"/>
    </xf>
    <xf numFmtId="164" fontId="6" fillId="0" borderId="0" xfId="2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164" fontId="6" fillId="0" borderId="0" xfId="2" applyNumberFormat="1" applyFont="1" applyFill="1" applyBorder="1"/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164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 indent="1"/>
    </xf>
    <xf numFmtId="5" fontId="7" fillId="0" borderId="0" xfId="1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vertical="top" indent="1"/>
    </xf>
    <xf numFmtId="164" fontId="6" fillId="0" borderId="0" xfId="1" applyNumberFormat="1" applyFont="1" applyFill="1" applyBorder="1" applyAlignment="1">
      <alignment horizontal="left" vertical="top" wrapText="1" indent="1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2" fontId="10" fillId="3" borderId="0" xfId="0" applyNumberFormat="1" applyFont="1" applyFill="1" applyBorder="1"/>
    <xf numFmtId="165" fontId="7" fillId="4" borderId="3" xfId="1" applyNumberFormat="1" applyFont="1" applyFill="1" applyBorder="1"/>
    <xf numFmtId="164" fontId="7" fillId="4" borderId="2" xfId="0" applyNumberFormat="1" applyFont="1" applyFill="1" applyBorder="1"/>
    <xf numFmtId="43" fontId="7" fillId="0" borderId="0" xfId="1" applyFont="1" applyFill="1" applyBorder="1" applyAlignment="1">
      <alignment vertical="top" wrapText="1"/>
    </xf>
    <xf numFmtId="43" fontId="6" fillId="0" borderId="0" xfId="1" applyFont="1" applyFill="1" applyBorder="1" applyAlignment="1" applyProtection="1">
      <alignment vertical="top"/>
      <protection locked="0"/>
    </xf>
    <xf numFmtId="43" fontId="6" fillId="0" borderId="0" xfId="1" applyFont="1" applyFill="1" applyBorder="1" applyAlignment="1">
      <alignment horizontal="center" vertical="top"/>
    </xf>
    <xf numFmtId="43" fontId="6" fillId="0" borderId="0" xfId="1" applyFont="1" applyFill="1" applyBorder="1" applyAlignment="1">
      <alignment vertical="top"/>
    </xf>
    <xf numFmtId="43" fontId="6" fillId="0" borderId="0" xfId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indent="1"/>
    </xf>
    <xf numFmtId="9" fontId="6" fillId="0" borderId="0" xfId="5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left" wrapText="1"/>
    </xf>
    <xf numFmtId="10" fontId="4" fillId="0" borderId="0" xfId="5" applyNumberFormat="1" applyFont="1" applyFill="1" applyBorder="1"/>
    <xf numFmtId="0" fontId="1" fillId="0" borderId="4" xfId="6" applyBorder="1"/>
    <xf numFmtId="0" fontId="1" fillId="0" borderId="5" xfId="6" applyBorder="1" applyAlignment="1">
      <alignment horizontal="center"/>
    </xf>
    <xf numFmtId="0" fontId="1" fillId="0" borderId="4" xfId="6" applyBorder="1" applyAlignment="1">
      <alignment horizontal="center"/>
    </xf>
    <xf numFmtId="0" fontId="1" fillId="5" borderId="6" xfId="6" applyFill="1" applyBorder="1" applyAlignment="1">
      <alignment horizontal="center"/>
    </xf>
    <xf numFmtId="0" fontId="1" fillId="5" borderId="0" xfId="6" applyFill="1"/>
    <xf numFmtId="0" fontId="1" fillId="0" borderId="0" xfId="6"/>
    <xf numFmtId="4" fontId="1" fillId="0" borderId="4" xfId="6" applyNumberFormat="1" applyBorder="1"/>
    <xf numFmtId="0" fontId="1" fillId="0" borderId="5" xfId="6" applyBorder="1"/>
    <xf numFmtId="0" fontId="1" fillId="5" borderId="6" xfId="6" applyFill="1" applyBorder="1"/>
    <xf numFmtId="4" fontId="1" fillId="0" borderId="7" xfId="6" applyNumberFormat="1" applyBorder="1"/>
    <xf numFmtId="0" fontId="1" fillId="0" borderId="0" xfId="6" applyBorder="1"/>
    <xf numFmtId="0" fontId="1" fillId="0" borderId="7" xfId="6" applyBorder="1"/>
    <xf numFmtId="0" fontId="1" fillId="5" borderId="8" xfId="6" applyFill="1" applyBorder="1"/>
    <xf numFmtId="4" fontId="1" fillId="0" borderId="9" xfId="6" applyNumberFormat="1" applyBorder="1"/>
    <xf numFmtId="0" fontId="1" fillId="0" borderId="10" xfId="6" applyBorder="1"/>
    <xf numFmtId="0" fontId="1" fillId="0" borderId="9" xfId="6" applyBorder="1"/>
    <xf numFmtId="0" fontId="1" fillId="5" borderId="11" xfId="6" applyFill="1" applyBorder="1"/>
    <xf numFmtId="4" fontId="1" fillId="0" borderId="12" xfId="6" applyNumberFormat="1" applyBorder="1"/>
    <xf numFmtId="0" fontId="1" fillId="0" borderId="13" xfId="6" applyBorder="1"/>
    <xf numFmtId="0" fontId="1" fillId="5" borderId="13" xfId="6" applyFill="1" applyBorder="1"/>
    <xf numFmtId="4" fontId="14" fillId="5" borderId="0" xfId="6" applyNumberFormat="1" applyFont="1" applyFill="1"/>
    <xf numFmtId="4" fontId="1" fillId="5" borderId="0" xfId="6" applyNumberFormat="1" applyFill="1"/>
    <xf numFmtId="4" fontId="15" fillId="5" borderId="0" xfId="6" applyNumberFormat="1" applyFont="1" applyFill="1"/>
    <xf numFmtId="0" fontId="16" fillId="5" borderId="0" xfId="6" applyFont="1" applyFill="1"/>
    <xf numFmtId="0" fontId="15" fillId="2" borderId="14" xfId="6" applyFont="1" applyFill="1" applyBorder="1" applyAlignment="1">
      <alignment horizontal="center"/>
    </xf>
    <xf numFmtId="0" fontId="15" fillId="2" borderId="14" xfId="6" applyFont="1" applyFill="1" applyBorder="1" applyAlignment="1">
      <alignment horizontal="center" wrapText="1"/>
    </xf>
    <xf numFmtId="0" fontId="12" fillId="5" borderId="15" xfId="6" applyFont="1" applyFill="1" applyBorder="1"/>
    <xf numFmtId="0" fontId="12" fillId="5" borderId="0" xfId="6" applyFont="1" applyFill="1" applyBorder="1"/>
    <xf numFmtId="0" fontId="12" fillId="5" borderId="0" xfId="6" applyFont="1" applyFill="1"/>
    <xf numFmtId="0" fontId="12" fillId="0" borderId="0" xfId="6" applyFont="1"/>
    <xf numFmtId="0" fontId="16" fillId="6" borderId="14" xfId="6" applyFont="1" applyFill="1" applyBorder="1" applyProtection="1">
      <protection locked="0"/>
    </xf>
    <xf numFmtId="0" fontId="16" fillId="0" borderId="14" xfId="6" applyFont="1" applyBorder="1"/>
    <xf numFmtId="167" fontId="16" fillId="0" borderId="14" xfId="6" applyNumberFormat="1" applyFont="1" applyBorder="1"/>
    <xf numFmtId="0" fontId="1" fillId="5" borderId="15" xfId="6" applyFill="1" applyBorder="1"/>
    <xf numFmtId="0" fontId="1" fillId="5" borderId="0" xfId="6" applyFill="1" applyBorder="1"/>
    <xf numFmtId="0" fontId="16" fillId="5" borderId="3" xfId="6" applyFont="1" applyFill="1" applyBorder="1"/>
    <xf numFmtId="167" fontId="16" fillId="5" borderId="3" xfId="6" applyNumberFormat="1" applyFont="1" applyFill="1" applyBorder="1"/>
    <xf numFmtId="0" fontId="15" fillId="2" borderId="14" xfId="6" applyFont="1" applyFill="1" applyBorder="1"/>
    <xf numFmtId="167" fontId="16" fillId="6" borderId="14" xfId="6" applyNumberFormat="1" applyFont="1" applyFill="1" applyBorder="1" applyProtection="1">
      <protection locked="0"/>
    </xf>
    <xf numFmtId="0" fontId="15" fillId="5" borderId="0" xfId="6" applyFont="1" applyFill="1"/>
    <xf numFmtId="0" fontId="16" fillId="5" borderId="0" xfId="6" applyFont="1" applyFill="1" applyAlignment="1">
      <alignment vertical="center"/>
    </xf>
    <xf numFmtId="0" fontId="13" fillId="5" borderId="0" xfId="6" applyFont="1" applyFill="1"/>
    <xf numFmtId="4" fontId="17" fillId="0" borderId="16" xfId="6" applyNumberFormat="1" applyFont="1" applyBorder="1" applyAlignment="1">
      <alignment horizontal="center"/>
    </xf>
    <xf numFmtId="0" fontId="17" fillId="6" borderId="13" xfId="6" applyFont="1" applyFill="1" applyBorder="1" applyAlignment="1">
      <alignment horizontal="center"/>
    </xf>
    <xf numFmtId="0" fontId="17" fillId="6" borderId="17" xfId="6" applyFont="1" applyFill="1" applyBorder="1" applyAlignment="1">
      <alignment horizontal="center"/>
    </xf>
    <xf numFmtId="0" fontId="17" fillId="6" borderId="18" xfId="6" applyFont="1" applyFill="1" applyBorder="1" applyAlignment="1">
      <alignment horizontal="center"/>
    </xf>
    <xf numFmtId="4" fontId="17" fillId="6" borderId="19" xfId="6" applyNumberFormat="1" applyFont="1" applyFill="1" applyBorder="1"/>
    <xf numFmtId="4" fontId="17" fillId="0" borderId="20" xfId="6" applyNumberFormat="1" applyFont="1" applyBorder="1"/>
    <xf numFmtId="4" fontId="17" fillId="6" borderId="21" xfId="6" applyNumberFormat="1" applyFont="1" applyFill="1" applyBorder="1"/>
    <xf numFmtId="4" fontId="17" fillId="0" borderId="22" xfId="6" applyNumberFormat="1" applyFont="1" applyBorder="1"/>
    <xf numFmtId="4" fontId="17" fillId="6" borderId="23" xfId="6" applyNumberFormat="1" applyFont="1" applyFill="1" applyBorder="1"/>
    <xf numFmtId="4" fontId="17" fillId="6" borderId="24" xfId="6" applyNumberFormat="1" applyFont="1" applyFill="1" applyBorder="1"/>
    <xf numFmtId="4" fontId="17" fillId="0" borderId="9" xfId="6" applyNumberFormat="1" applyFont="1" applyBorder="1"/>
    <xf numFmtId="43" fontId="7" fillId="7" borderId="0" xfId="1" applyFont="1" applyFill="1" applyBorder="1" applyAlignment="1">
      <alignment vertical="top" wrapText="1"/>
    </xf>
    <xf numFmtId="165" fontId="6" fillId="7" borderId="0" xfId="1" applyNumberFormat="1" applyFont="1" applyFill="1" applyBorder="1" applyAlignment="1" applyProtection="1">
      <alignment vertical="top"/>
      <protection locked="0"/>
    </xf>
    <xf numFmtId="0" fontId="4" fillId="7" borderId="0" xfId="0" applyFont="1" applyFill="1" applyBorder="1"/>
    <xf numFmtId="165" fontId="7" fillId="8" borderId="0" xfId="1" applyNumberFormat="1" applyFont="1" applyFill="1" applyBorder="1"/>
    <xf numFmtId="0" fontId="4" fillId="8" borderId="0" xfId="0" applyFont="1" applyFill="1" applyBorder="1"/>
    <xf numFmtId="165" fontId="6" fillId="7" borderId="0" xfId="1" applyNumberFormat="1" applyFont="1" applyFill="1" applyBorder="1" applyAlignment="1">
      <alignment horizontal="right"/>
    </xf>
    <xf numFmtId="165" fontId="6" fillId="7" borderId="1" xfId="1" applyNumberFormat="1" applyFont="1" applyFill="1" applyBorder="1" applyAlignment="1">
      <alignment horizontal="right"/>
    </xf>
    <xf numFmtId="166" fontId="6" fillId="7" borderId="0" xfId="2" applyNumberFormat="1" applyFont="1" applyFill="1" applyBorder="1" applyAlignment="1">
      <alignment horizontal="center" vertical="top" wrapText="1"/>
    </xf>
    <xf numFmtId="165" fontId="6" fillId="8" borderId="0" xfId="1" applyNumberFormat="1" applyFont="1" applyFill="1" applyBorder="1" applyAlignment="1">
      <alignment wrapText="1"/>
    </xf>
    <xf numFmtId="165" fontId="6" fillId="8" borderId="0" xfId="1" applyNumberFormat="1" applyFont="1" applyFill="1" applyBorder="1" applyAlignment="1">
      <alignment horizontal="left" wrapText="1"/>
    </xf>
    <xf numFmtId="0" fontId="6" fillId="8" borderId="0" xfId="0" applyFont="1" applyFill="1" applyBorder="1" applyAlignment="1">
      <alignment horizontal="left" wrapText="1" indent="1"/>
    </xf>
    <xf numFmtId="0" fontId="6" fillId="8" borderId="0" xfId="0" applyFont="1" applyFill="1" applyBorder="1" applyAlignment="1">
      <alignment horizontal="left" indent="1"/>
    </xf>
    <xf numFmtId="165" fontId="6" fillId="8" borderId="0" xfId="0" applyNumberFormat="1" applyFont="1" applyFill="1" applyBorder="1" applyAlignment="1">
      <alignment horizontal="left" vertical="center" wrapText="1" indent="1"/>
    </xf>
    <xf numFmtId="165" fontId="6" fillId="8" borderId="0" xfId="0" applyNumberFormat="1" applyFont="1" applyFill="1" applyBorder="1" applyAlignment="1">
      <alignment horizontal="left" wrapText="1"/>
    </xf>
    <xf numFmtId="0" fontId="6" fillId="8" borderId="0" xfId="0" applyFont="1" applyFill="1" applyBorder="1" applyAlignment="1">
      <alignment horizontal="right" vertical="center" wrapText="1" indent="1"/>
    </xf>
    <xf numFmtId="0" fontId="6" fillId="8" borderId="0" xfId="0" applyFont="1" applyFill="1" applyBorder="1" applyAlignment="1">
      <alignment horizontal="right" wrapText="1" indent="1"/>
    </xf>
    <xf numFmtId="9" fontId="6" fillId="8" borderId="0" xfId="5" applyFont="1" applyFill="1" applyBorder="1" applyAlignment="1">
      <alignment vertical="center" wrapText="1"/>
    </xf>
    <xf numFmtId="43" fontId="7" fillId="0" borderId="0" xfId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 indent="1"/>
    </xf>
    <xf numFmtId="43" fontId="6" fillId="0" borderId="0" xfId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 indent="1"/>
    </xf>
    <xf numFmtId="43" fontId="6" fillId="0" borderId="0" xfId="1" applyFont="1" applyFill="1" applyBorder="1" applyAlignment="1">
      <alignment horizontal="left" vertical="top" wrapText="1" inden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6" fillId="4" borderId="3" xfId="0" applyFont="1" applyFill="1" applyBorder="1" applyAlignment="1"/>
    <xf numFmtId="0" fontId="6" fillId="4" borderId="0" xfId="0" applyFont="1" applyFill="1" applyBorder="1" applyAlignment="1"/>
    <xf numFmtId="0" fontId="6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wrapText="1" indent="1"/>
    </xf>
    <xf numFmtId="43" fontId="11" fillId="0" borderId="0" xfId="1" applyFont="1" applyFill="1" applyBorder="1" applyAlignment="1">
      <alignment horizontal="left" vertical="top" wrapText="1"/>
    </xf>
    <xf numFmtId="43" fontId="7" fillId="7" borderId="0" xfId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</cellXfs>
  <cellStyles count="7">
    <cellStyle name="Comma" xfId="1" builtinId="3"/>
    <cellStyle name="Comma 2" xfId="3"/>
    <cellStyle name="Currency" xfId="2" builtinId="4"/>
    <cellStyle name="Normal" xfId="0" builtinId="0"/>
    <cellStyle name="Normal 11" xfId="6"/>
    <cellStyle name="Normal 2" xfId="4"/>
    <cellStyle name="Percent" xfId="5" builtinId="5"/>
  </cellStyles>
  <dxfs count="0"/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14"/>
  <sheetViews>
    <sheetView tabSelected="1" topLeftCell="A49" zoomScaleNormal="100" workbookViewId="0">
      <selection activeCell="G71" sqref="G71"/>
    </sheetView>
  </sheetViews>
  <sheetFormatPr defaultRowHeight="12.75" x14ac:dyDescent="0.2"/>
  <cols>
    <col min="1" max="1" width="49.140625" customWidth="1"/>
    <col min="2" max="2" width="11.7109375" style="13" bestFit="1" customWidth="1"/>
    <col min="3" max="3" width="10.85546875" style="13" customWidth="1"/>
    <col min="4" max="4" width="11.28515625" bestFit="1" customWidth="1"/>
    <col min="5" max="5" width="13.5703125" customWidth="1"/>
    <col min="6" max="6" width="19.85546875" customWidth="1"/>
    <col min="8" max="8" width="17" customWidth="1"/>
  </cols>
  <sheetData>
    <row r="1" spans="1:8" ht="15.75" x14ac:dyDescent="0.25">
      <c r="A1" s="139" t="s">
        <v>0</v>
      </c>
      <c r="B1" s="139"/>
      <c r="C1" s="139"/>
      <c r="D1" s="139"/>
      <c r="E1" s="139"/>
      <c r="F1" s="119" t="s">
        <v>103</v>
      </c>
      <c r="G1" s="119"/>
      <c r="H1" s="1"/>
    </row>
    <row r="2" spans="1:8" ht="15.75" x14ac:dyDescent="0.25">
      <c r="A2" s="145" t="s">
        <v>100</v>
      </c>
      <c r="B2" s="145"/>
      <c r="C2" s="145"/>
      <c r="D2" s="145"/>
      <c r="E2" s="145"/>
      <c r="F2" s="121" t="s">
        <v>104</v>
      </c>
      <c r="G2" s="121"/>
      <c r="H2" s="1"/>
    </row>
    <row r="3" spans="1:8" ht="15.75" x14ac:dyDescent="0.25">
      <c r="A3" s="146" t="s">
        <v>102</v>
      </c>
      <c r="B3" s="146"/>
      <c r="C3" s="146"/>
      <c r="D3" s="146"/>
      <c r="E3" s="146"/>
      <c r="F3" s="1"/>
      <c r="G3" s="1"/>
      <c r="H3" s="1"/>
    </row>
    <row r="4" spans="1:8" ht="15.75" x14ac:dyDescent="0.25">
      <c r="A4" s="146"/>
      <c r="B4" s="146"/>
      <c r="C4" s="146"/>
      <c r="D4" s="146"/>
      <c r="E4" s="146"/>
      <c r="F4" s="2"/>
      <c r="G4" s="2"/>
      <c r="H4" s="2"/>
    </row>
    <row r="5" spans="1:8" s="5" customFormat="1" ht="15.6" customHeight="1" x14ac:dyDescent="0.25">
      <c r="A5" s="14"/>
      <c r="B5" s="14"/>
      <c r="C5" s="14"/>
      <c r="D5" s="14"/>
      <c r="E5" s="14"/>
      <c r="G5" s="3"/>
      <c r="H5" s="3"/>
    </row>
    <row r="6" spans="1:8" s="5" customFormat="1" ht="14.65" customHeight="1" x14ac:dyDescent="0.25">
      <c r="A6" s="142" t="s">
        <v>34</v>
      </c>
      <c r="B6" s="142"/>
      <c r="C6" s="142"/>
      <c r="D6" s="142"/>
      <c r="E6" s="142"/>
      <c r="G6" s="3"/>
      <c r="H6" s="3"/>
    </row>
    <row r="7" spans="1:8" s="5" customFormat="1" ht="15.75" x14ac:dyDescent="0.25">
      <c r="A7" s="15"/>
      <c r="B7" s="14"/>
      <c r="C7" s="14"/>
      <c r="D7" s="15"/>
      <c r="E7" s="15"/>
      <c r="G7" s="3"/>
      <c r="H7" s="3"/>
    </row>
    <row r="8" spans="1:8" s="5" customFormat="1" ht="15.75" x14ac:dyDescent="0.25">
      <c r="A8" s="15"/>
      <c r="B8" s="144" t="s">
        <v>29</v>
      </c>
      <c r="C8" s="144"/>
      <c r="D8" s="48">
        <f>SUM(C11,C14,C17,C20,C23,C26)</f>
        <v>0</v>
      </c>
      <c r="E8" s="16" t="s">
        <v>1</v>
      </c>
      <c r="G8" s="3"/>
      <c r="H8" s="3"/>
    </row>
    <row r="9" spans="1:8" s="5" customFormat="1" x14ac:dyDescent="0.2">
      <c r="A9" s="143" t="s">
        <v>2</v>
      </c>
      <c r="B9" s="143"/>
      <c r="C9" s="143"/>
      <c r="D9" s="143"/>
      <c r="E9" s="45">
        <f>D11+D14+D17+D20+D23+D26</f>
        <v>0</v>
      </c>
    </row>
    <row r="10" spans="1:8" s="5" customFormat="1" x14ac:dyDescent="0.2">
      <c r="A10" s="17"/>
      <c r="B10" s="18"/>
      <c r="C10" s="18" t="s">
        <v>53</v>
      </c>
      <c r="D10" s="19" t="s">
        <v>3</v>
      </c>
      <c r="E10" s="20"/>
    </row>
    <row r="11" spans="1:8" s="5" customFormat="1" ht="15.6" customHeight="1" x14ac:dyDescent="0.25">
      <c r="A11" s="134" t="s">
        <v>57</v>
      </c>
      <c r="B11" s="134"/>
      <c r="C11" s="117"/>
      <c r="D11" s="118"/>
      <c r="E11" s="20"/>
      <c r="G11" s="3"/>
      <c r="H11" s="3"/>
    </row>
    <row r="12" spans="1:8" s="5" customFormat="1" ht="15" customHeight="1" x14ac:dyDescent="0.25">
      <c r="A12" s="138" t="s">
        <v>23</v>
      </c>
      <c r="B12" s="138"/>
      <c r="C12" s="138"/>
      <c r="D12" s="138"/>
      <c r="E12" s="21"/>
      <c r="G12" s="3"/>
      <c r="H12" s="3"/>
    </row>
    <row r="13" spans="1:8" s="5" customFormat="1" ht="15.75" x14ac:dyDescent="0.25">
      <c r="A13" s="136"/>
      <c r="B13" s="136"/>
      <c r="C13" s="53"/>
      <c r="D13" s="54"/>
      <c r="E13" s="22"/>
      <c r="G13" s="3"/>
      <c r="H13" s="3"/>
    </row>
    <row r="14" spans="1:8" s="5" customFormat="1" ht="15.6" customHeight="1" x14ac:dyDescent="0.25">
      <c r="A14" s="134" t="s">
        <v>57</v>
      </c>
      <c r="B14" s="134"/>
      <c r="C14" s="117">
        <v>0</v>
      </c>
      <c r="D14" s="118">
        <v>0</v>
      </c>
      <c r="E14" s="22"/>
      <c r="G14" s="3"/>
      <c r="H14" s="3"/>
    </row>
    <row r="15" spans="1:8" s="5" customFormat="1" ht="30" customHeight="1" x14ac:dyDescent="0.25">
      <c r="A15" s="138" t="s">
        <v>23</v>
      </c>
      <c r="B15" s="138"/>
      <c r="C15" s="138"/>
      <c r="D15" s="138"/>
      <c r="E15" s="22"/>
      <c r="G15" s="3"/>
      <c r="H15" s="3"/>
    </row>
    <row r="16" spans="1:8" s="5" customFormat="1" ht="15.75" x14ac:dyDescent="0.25">
      <c r="A16" s="136"/>
      <c r="B16" s="136"/>
      <c r="C16" s="53"/>
      <c r="D16" s="54"/>
      <c r="E16" s="22"/>
      <c r="G16" s="3"/>
      <c r="H16" s="3"/>
    </row>
    <row r="17" spans="1:8" s="5" customFormat="1" ht="15.4" customHeight="1" x14ac:dyDescent="0.25">
      <c r="A17" s="134" t="s">
        <v>57</v>
      </c>
      <c r="B17" s="134"/>
      <c r="C17" s="117">
        <v>0</v>
      </c>
      <c r="D17" s="118">
        <v>0</v>
      </c>
      <c r="E17" s="20"/>
      <c r="G17" s="3"/>
      <c r="H17" s="3"/>
    </row>
    <row r="18" spans="1:8" s="5" customFormat="1" ht="39" customHeight="1" x14ac:dyDescent="0.25">
      <c r="A18" s="138" t="s">
        <v>23</v>
      </c>
      <c r="B18" s="138"/>
      <c r="C18" s="138"/>
      <c r="D18" s="138"/>
      <c r="E18" s="22"/>
      <c r="G18" s="3"/>
      <c r="H18" s="3"/>
    </row>
    <row r="19" spans="1:8" s="5" customFormat="1" ht="15.75" x14ac:dyDescent="0.25">
      <c r="A19" s="136"/>
      <c r="B19" s="136"/>
      <c r="C19" s="53"/>
      <c r="D19" s="54"/>
      <c r="E19" s="22"/>
      <c r="G19" s="3"/>
      <c r="H19" s="3"/>
    </row>
    <row r="20" spans="1:8" s="5" customFormat="1" ht="15.6" customHeight="1" x14ac:dyDescent="0.25">
      <c r="A20" s="51" t="s">
        <v>33</v>
      </c>
      <c r="B20" s="51"/>
      <c r="C20" s="51">
        <v>0</v>
      </c>
      <c r="D20" s="52">
        <v>0</v>
      </c>
      <c r="E20" s="20"/>
      <c r="G20" s="3"/>
      <c r="H20" s="3"/>
    </row>
    <row r="21" spans="1:8" s="5" customFormat="1" ht="39" customHeight="1" x14ac:dyDescent="0.25">
      <c r="A21" s="138" t="s">
        <v>23</v>
      </c>
      <c r="B21" s="138"/>
      <c r="C21" s="138"/>
      <c r="D21" s="138"/>
      <c r="E21" s="22"/>
      <c r="G21" s="3"/>
      <c r="H21" s="3"/>
    </row>
    <row r="22" spans="1:8" s="5" customFormat="1" ht="15.75" x14ac:dyDescent="0.25">
      <c r="A22" s="136"/>
      <c r="B22" s="136"/>
      <c r="C22" s="53"/>
      <c r="D22" s="54"/>
      <c r="E22" s="22"/>
      <c r="G22" s="3"/>
      <c r="H22" s="3"/>
    </row>
    <row r="23" spans="1:8" s="4" customFormat="1" ht="15.75" x14ac:dyDescent="0.25">
      <c r="A23" s="51" t="s">
        <v>33</v>
      </c>
      <c r="B23" s="51"/>
      <c r="C23" s="51">
        <v>0</v>
      </c>
      <c r="D23" s="52">
        <v>0</v>
      </c>
      <c r="E23" s="22"/>
      <c r="F23" s="3"/>
      <c r="G23" s="3"/>
    </row>
    <row r="24" spans="1:8" s="5" customFormat="1" ht="15.75" x14ac:dyDescent="0.25">
      <c r="A24" s="138" t="s">
        <v>23</v>
      </c>
      <c r="B24" s="138"/>
      <c r="C24" s="138"/>
      <c r="D24" s="138"/>
      <c r="E24" s="22"/>
      <c r="F24" s="3"/>
      <c r="G24" s="3"/>
      <c r="H24" s="3"/>
    </row>
    <row r="25" spans="1:8" s="5" customFormat="1" ht="29.65" customHeight="1" x14ac:dyDescent="0.25">
      <c r="A25" s="55"/>
      <c r="B25" s="55"/>
      <c r="C25" s="55"/>
      <c r="D25" s="55"/>
      <c r="E25" s="22"/>
      <c r="G25" s="3"/>
      <c r="H25" s="3"/>
    </row>
    <row r="26" spans="1:8" s="5" customFormat="1" ht="15.75" customHeight="1" x14ac:dyDescent="0.25">
      <c r="A26" s="51" t="s">
        <v>32</v>
      </c>
      <c r="B26" s="51"/>
      <c r="C26" s="51">
        <v>0</v>
      </c>
      <c r="D26" s="52">
        <v>0</v>
      </c>
      <c r="E26" s="22"/>
      <c r="G26" s="3"/>
      <c r="H26" s="3"/>
    </row>
    <row r="27" spans="1:8" s="4" customFormat="1" ht="15.75" x14ac:dyDescent="0.25">
      <c r="A27" s="137" t="s">
        <v>23</v>
      </c>
      <c r="B27" s="137"/>
      <c r="C27" s="137"/>
      <c r="D27" s="137"/>
      <c r="E27" s="22"/>
      <c r="F27" s="3"/>
      <c r="G27" s="3"/>
    </row>
    <row r="28" spans="1:8" s="5" customFormat="1" ht="15.75" x14ac:dyDescent="0.25">
      <c r="A28" s="23"/>
      <c r="B28" s="23"/>
      <c r="C28" s="23"/>
      <c r="D28" s="23"/>
      <c r="E28" s="22"/>
      <c r="G28" s="3"/>
      <c r="H28" s="3"/>
    </row>
    <row r="29" spans="1:8" s="5" customFormat="1" ht="15.75" x14ac:dyDescent="0.25">
      <c r="A29" s="143" t="s">
        <v>4</v>
      </c>
      <c r="B29" s="143"/>
      <c r="C29" s="143"/>
      <c r="D29" s="143"/>
      <c r="E29" s="120">
        <f>E9*0.36</f>
        <v>0</v>
      </c>
      <c r="G29" s="3"/>
      <c r="H29" s="3"/>
    </row>
    <row r="30" spans="1:8" s="5" customFormat="1" ht="15.75" x14ac:dyDescent="0.25">
      <c r="A30" s="24"/>
      <c r="B30" s="25"/>
      <c r="C30" s="25"/>
      <c r="D30" s="24"/>
      <c r="E30" s="24"/>
      <c r="G30" s="3"/>
      <c r="H30" s="3"/>
    </row>
    <row r="31" spans="1:8" s="5" customFormat="1" ht="15.75" x14ac:dyDescent="0.25">
      <c r="A31" s="140" t="s">
        <v>67</v>
      </c>
      <c r="B31" s="140"/>
      <c r="C31" s="140"/>
      <c r="D31" s="140"/>
      <c r="E31" s="26"/>
      <c r="G31" s="3"/>
      <c r="H31" s="3"/>
    </row>
    <row r="32" spans="1:8" s="5" customFormat="1" ht="15.75" x14ac:dyDescent="0.25">
      <c r="A32" s="27"/>
      <c r="B32" s="27"/>
      <c r="C32" s="27"/>
      <c r="D32" s="27"/>
      <c r="E32" s="27"/>
      <c r="G32" s="3"/>
      <c r="H32" s="3"/>
    </row>
    <row r="33" spans="1:8" s="5" customFormat="1" ht="15.75" x14ac:dyDescent="0.25">
      <c r="A33" s="143" t="s">
        <v>5</v>
      </c>
      <c r="B33" s="143"/>
      <c r="C33" s="143"/>
      <c r="D33" s="143"/>
      <c r="E33" s="44">
        <f>D41+D51</f>
        <v>0</v>
      </c>
      <c r="G33" s="3"/>
      <c r="H33" s="3"/>
    </row>
    <row r="34" spans="1:8" s="5" customFormat="1" ht="15.75" x14ac:dyDescent="0.25">
      <c r="A34" s="28" t="s">
        <v>66</v>
      </c>
      <c r="B34" s="25"/>
      <c r="C34" s="25"/>
      <c r="D34" s="24"/>
      <c r="E34" s="24"/>
      <c r="G34" s="3"/>
      <c r="H34" s="3"/>
    </row>
    <row r="35" spans="1:8" s="5" customFormat="1" ht="15.75" x14ac:dyDescent="0.25">
      <c r="A35" s="46" t="s">
        <v>24</v>
      </c>
      <c r="B35" s="18"/>
      <c r="C35" s="30"/>
      <c r="D35" s="122">
        <v>0</v>
      </c>
      <c r="E35" s="18"/>
      <c r="G35" s="3"/>
      <c r="H35" s="3"/>
    </row>
    <row r="36" spans="1:8" s="5" customFormat="1" ht="15.75" x14ac:dyDescent="0.25">
      <c r="A36" s="31" t="s">
        <v>35</v>
      </c>
      <c r="B36" s="25"/>
      <c r="C36" s="30"/>
      <c r="D36" s="122">
        <v>0</v>
      </c>
      <c r="E36" s="32"/>
      <c r="G36" s="3"/>
      <c r="H36" s="3"/>
    </row>
    <row r="37" spans="1:8" s="5" customFormat="1" ht="15.75" x14ac:dyDescent="0.25">
      <c r="A37" s="47" t="s">
        <v>25</v>
      </c>
      <c r="B37" s="25"/>
      <c r="C37" s="30"/>
      <c r="D37" s="122">
        <v>0</v>
      </c>
      <c r="E37" s="32"/>
      <c r="G37" s="3"/>
      <c r="H37" s="3"/>
    </row>
    <row r="38" spans="1:8" s="5" customFormat="1" ht="15.75" x14ac:dyDescent="0.25">
      <c r="A38" s="46" t="s">
        <v>26</v>
      </c>
      <c r="B38" s="18"/>
      <c r="C38" s="30"/>
      <c r="D38" s="122">
        <v>0</v>
      </c>
      <c r="E38" s="18"/>
      <c r="G38" s="3"/>
      <c r="H38" s="3"/>
    </row>
    <row r="39" spans="1:8" s="5" customFormat="1" ht="15.75" x14ac:dyDescent="0.25">
      <c r="A39" s="46" t="s">
        <v>27</v>
      </c>
      <c r="B39" s="18"/>
      <c r="C39" s="30"/>
      <c r="D39" s="122">
        <v>0</v>
      </c>
      <c r="E39" s="18"/>
      <c r="F39" s="3"/>
      <c r="G39" s="3"/>
      <c r="H39" s="3"/>
    </row>
    <row r="40" spans="1:8" s="5" customFormat="1" ht="15.75" x14ac:dyDescent="0.25">
      <c r="A40" s="46" t="s">
        <v>28</v>
      </c>
      <c r="B40" s="18"/>
      <c r="C40" s="30"/>
      <c r="D40" s="123">
        <v>0</v>
      </c>
      <c r="E40" s="18"/>
      <c r="G40" s="3"/>
      <c r="H40" s="3"/>
    </row>
    <row r="41" spans="1:8" s="5" customFormat="1" ht="15.75" x14ac:dyDescent="0.25">
      <c r="A41" s="34" t="s">
        <v>6</v>
      </c>
      <c r="B41" s="18"/>
      <c r="C41" s="30"/>
      <c r="D41" s="43">
        <f>SUM(D35:D40)</f>
        <v>0</v>
      </c>
      <c r="E41" s="32"/>
      <c r="G41" s="3"/>
      <c r="H41" s="3"/>
    </row>
    <row r="42" spans="1:8" s="5" customFormat="1" ht="15.75" x14ac:dyDescent="0.25">
      <c r="A42" s="26"/>
      <c r="B42" s="25"/>
      <c r="C42" s="35"/>
      <c r="D42" s="24"/>
      <c r="E42" s="32"/>
      <c r="G42" s="3"/>
      <c r="H42" s="3"/>
    </row>
    <row r="43" spans="1:8" s="5" customFormat="1" ht="15.75" x14ac:dyDescent="0.25">
      <c r="A43" s="141" t="s">
        <v>31</v>
      </c>
      <c r="B43" s="141"/>
      <c r="C43" s="141"/>
      <c r="D43" s="141"/>
      <c r="E43" s="32"/>
      <c r="G43" s="3"/>
      <c r="H43" s="3"/>
    </row>
    <row r="44" spans="1:8" s="5" customFormat="1" ht="15.75" x14ac:dyDescent="0.25">
      <c r="A44" s="20"/>
      <c r="B44" s="25"/>
      <c r="C44" s="36"/>
      <c r="D44" s="24"/>
      <c r="E44" s="32"/>
      <c r="G44" s="3"/>
      <c r="H44" s="3"/>
    </row>
    <row r="45" spans="1:8" s="5" customFormat="1" ht="15.75" x14ac:dyDescent="0.25">
      <c r="A45" s="28" t="s">
        <v>44</v>
      </c>
      <c r="B45" s="25"/>
      <c r="C45" s="25"/>
      <c r="D45" s="24"/>
      <c r="E45" s="24"/>
      <c r="G45" s="3"/>
      <c r="H45" s="3"/>
    </row>
    <row r="46" spans="1:8" s="5" customFormat="1" ht="15.75" x14ac:dyDescent="0.25">
      <c r="A46" s="29" t="s">
        <v>45</v>
      </c>
      <c r="B46" s="18"/>
      <c r="C46" s="30"/>
      <c r="D46" s="122">
        <v>0</v>
      </c>
      <c r="E46" s="24"/>
      <c r="G46" s="3"/>
      <c r="H46" s="3"/>
    </row>
    <row r="47" spans="1:8" s="5" customFormat="1" ht="15.75" x14ac:dyDescent="0.25">
      <c r="A47" s="31" t="s">
        <v>46</v>
      </c>
      <c r="B47" s="25"/>
      <c r="C47" s="30"/>
      <c r="D47" s="122">
        <v>0</v>
      </c>
      <c r="E47" s="25"/>
      <c r="G47" s="3"/>
      <c r="H47" s="3"/>
    </row>
    <row r="48" spans="1:8" s="5" customFormat="1" ht="15.75" x14ac:dyDescent="0.25">
      <c r="A48" s="33" t="s">
        <v>47</v>
      </c>
      <c r="B48" s="25"/>
      <c r="C48" s="30"/>
      <c r="D48" s="122">
        <v>0</v>
      </c>
      <c r="E48" s="32"/>
      <c r="G48" s="3"/>
      <c r="H48" s="3"/>
    </row>
    <row r="49" spans="1:8" s="4" customFormat="1" ht="15.75" x14ac:dyDescent="0.25">
      <c r="A49" s="33" t="s">
        <v>7</v>
      </c>
      <c r="B49" s="25"/>
      <c r="C49" s="30"/>
      <c r="D49" s="122">
        <v>0</v>
      </c>
      <c r="E49" s="32"/>
      <c r="F49" s="3"/>
      <c r="G49" s="3"/>
    </row>
    <row r="50" spans="1:8" s="5" customFormat="1" ht="15.75" x14ac:dyDescent="0.25">
      <c r="A50" s="37" t="s">
        <v>48</v>
      </c>
      <c r="B50" s="25"/>
      <c r="C50" s="30"/>
      <c r="D50" s="123">
        <v>0</v>
      </c>
      <c r="E50" s="32"/>
      <c r="G50" s="3"/>
      <c r="H50" s="3"/>
    </row>
    <row r="51" spans="1:8" s="5" customFormat="1" ht="15.75" x14ac:dyDescent="0.25">
      <c r="A51" s="34" t="s">
        <v>49</v>
      </c>
      <c r="B51" s="18"/>
      <c r="C51" s="30"/>
      <c r="D51" s="43">
        <f>SUM(D46:D50)</f>
        <v>0</v>
      </c>
      <c r="E51" s="32"/>
      <c r="G51" s="3"/>
      <c r="H51" s="3"/>
    </row>
    <row r="52" spans="1:8" s="5" customFormat="1" ht="15.75" x14ac:dyDescent="0.25">
      <c r="A52" s="34"/>
      <c r="B52" s="18"/>
      <c r="C52" s="30"/>
      <c r="D52" s="38"/>
      <c r="E52" s="32"/>
      <c r="G52" s="3"/>
      <c r="H52" s="3"/>
    </row>
    <row r="53" spans="1:8" s="5" customFormat="1" ht="37.15" customHeight="1" x14ac:dyDescent="0.25">
      <c r="A53" s="141" t="s">
        <v>31</v>
      </c>
      <c r="B53" s="141"/>
      <c r="C53" s="141"/>
      <c r="D53" s="141"/>
      <c r="E53" s="32"/>
      <c r="F53" s="3"/>
      <c r="G53" s="3"/>
      <c r="H53" s="3"/>
    </row>
    <row r="54" spans="1:8" s="4" customFormat="1" ht="15.75" x14ac:dyDescent="0.25">
      <c r="A54" s="23"/>
      <c r="B54" s="23"/>
      <c r="C54" s="23"/>
      <c r="D54" s="23"/>
      <c r="E54" s="32"/>
      <c r="F54" s="3"/>
      <c r="G54" s="3"/>
    </row>
    <row r="55" spans="1:8" s="5" customFormat="1" ht="15.75" x14ac:dyDescent="0.25">
      <c r="A55" s="143" t="s">
        <v>39</v>
      </c>
      <c r="B55" s="143"/>
      <c r="C55" s="143"/>
      <c r="D55" s="143"/>
      <c r="E55" s="44">
        <f>SUM(D56:D58)</f>
        <v>0</v>
      </c>
      <c r="G55" s="3"/>
      <c r="H55" s="3"/>
    </row>
    <row r="56" spans="1:8" s="5" customFormat="1" ht="15.75" x14ac:dyDescent="0.25">
      <c r="A56" s="135" t="s">
        <v>36</v>
      </c>
      <c r="B56" s="135"/>
      <c r="C56" s="135"/>
      <c r="D56" s="122">
        <v>0</v>
      </c>
      <c r="E56" s="20"/>
      <c r="G56" s="3"/>
      <c r="H56" s="3"/>
    </row>
    <row r="57" spans="1:8" s="5" customFormat="1" ht="15.75" x14ac:dyDescent="0.25">
      <c r="A57" s="135" t="s">
        <v>37</v>
      </c>
      <c r="B57" s="135"/>
      <c r="C57" s="135"/>
      <c r="D57" s="122">
        <v>0</v>
      </c>
      <c r="E57" s="20"/>
      <c r="G57" s="3"/>
      <c r="H57" s="3"/>
    </row>
    <row r="58" spans="1:8" s="5" customFormat="1" ht="15.75" x14ac:dyDescent="0.25">
      <c r="A58" s="135" t="s">
        <v>38</v>
      </c>
      <c r="B58" s="135"/>
      <c r="C58" s="135"/>
      <c r="D58" s="122">
        <v>0</v>
      </c>
      <c r="E58" s="20"/>
      <c r="G58" s="3"/>
      <c r="H58" s="3"/>
    </row>
    <row r="59" spans="1:8" s="5" customFormat="1" ht="15.75" x14ac:dyDescent="0.25">
      <c r="A59" s="26"/>
      <c r="B59" s="25"/>
      <c r="C59" s="25"/>
      <c r="D59" s="24"/>
      <c r="E59" s="24"/>
      <c r="G59" s="3"/>
      <c r="H59" s="3"/>
    </row>
    <row r="60" spans="1:8" s="4" customFormat="1" ht="15.75" x14ac:dyDescent="0.25">
      <c r="A60" s="143" t="s">
        <v>8</v>
      </c>
      <c r="B60" s="150"/>
      <c r="C60" s="150"/>
      <c r="D60" s="150"/>
      <c r="E60" s="44">
        <f>SUM(D61:D63)</f>
        <v>0</v>
      </c>
      <c r="F60" s="3"/>
      <c r="G60" s="3"/>
    </row>
    <row r="61" spans="1:8" s="5" customFormat="1" ht="15.75" x14ac:dyDescent="0.25">
      <c r="A61" s="135" t="s">
        <v>40</v>
      </c>
      <c r="B61" s="135"/>
      <c r="C61" s="135"/>
      <c r="D61" s="122">
        <v>0</v>
      </c>
      <c r="E61" s="20"/>
      <c r="G61" s="3"/>
      <c r="H61" s="3"/>
    </row>
    <row r="62" spans="1:8" s="5" customFormat="1" ht="15.75" x14ac:dyDescent="0.25">
      <c r="A62" s="135" t="s">
        <v>41</v>
      </c>
      <c r="B62" s="135"/>
      <c r="C62" s="135"/>
      <c r="D62" s="122">
        <v>0</v>
      </c>
      <c r="E62" s="20"/>
      <c r="G62" s="3"/>
      <c r="H62" s="3"/>
    </row>
    <row r="63" spans="1:8" s="5" customFormat="1" ht="15.75" x14ac:dyDescent="0.25">
      <c r="A63" s="135" t="s">
        <v>42</v>
      </c>
      <c r="B63" s="135"/>
      <c r="C63" s="135"/>
      <c r="D63" s="122">
        <v>0</v>
      </c>
      <c r="E63" s="20"/>
      <c r="G63" s="3"/>
      <c r="H63" s="3"/>
    </row>
    <row r="64" spans="1:8" s="5" customFormat="1" ht="15.75" x14ac:dyDescent="0.25">
      <c r="A64" s="26"/>
      <c r="B64" s="25"/>
      <c r="C64" s="25"/>
      <c r="D64" s="24"/>
      <c r="E64" s="24"/>
      <c r="G64" s="3"/>
      <c r="H64" s="3"/>
    </row>
    <row r="65" spans="1:8" s="5" customFormat="1" ht="15.75" x14ac:dyDescent="0.25">
      <c r="A65" s="143" t="s">
        <v>9</v>
      </c>
      <c r="B65" s="143"/>
      <c r="C65" s="143"/>
      <c r="D65" s="143"/>
      <c r="E65" s="44">
        <f>D72+D79</f>
        <v>0</v>
      </c>
      <c r="F65" s="3"/>
      <c r="G65" s="3"/>
      <c r="H65" s="3"/>
    </row>
    <row r="66" spans="1:8" s="5" customFormat="1" ht="15.75" x14ac:dyDescent="0.25">
      <c r="A66" s="24"/>
      <c r="B66" s="25"/>
      <c r="C66" s="25"/>
      <c r="D66" s="24"/>
      <c r="E66" s="24"/>
      <c r="G66" s="3"/>
      <c r="H66" s="3"/>
    </row>
    <row r="67" spans="1:8" s="5" customFormat="1" ht="15.75" x14ac:dyDescent="0.25">
      <c r="A67" s="152" t="s">
        <v>43</v>
      </c>
      <c r="B67" s="152"/>
      <c r="C67" s="152"/>
      <c r="D67" s="152"/>
      <c r="E67" s="21"/>
      <c r="G67" s="3"/>
      <c r="H67" s="3"/>
    </row>
    <row r="68" spans="1:8" s="5" customFormat="1" ht="15.75" x14ac:dyDescent="0.25">
      <c r="A68" s="141" t="s">
        <v>65</v>
      </c>
      <c r="B68" s="141"/>
      <c r="C68" s="141"/>
      <c r="D68" s="141"/>
      <c r="E68" s="21"/>
      <c r="G68" s="3"/>
      <c r="H68" s="3"/>
    </row>
    <row r="69" spans="1:8" s="5" customFormat="1" ht="15.75" x14ac:dyDescent="0.25">
      <c r="A69" s="141" t="s">
        <v>10</v>
      </c>
      <c r="B69" s="141"/>
      <c r="C69" s="141"/>
      <c r="D69" s="141"/>
      <c r="E69" s="21"/>
      <c r="G69" s="3"/>
      <c r="H69" s="3"/>
    </row>
    <row r="70" spans="1:8" s="5" customFormat="1" ht="15.75" x14ac:dyDescent="0.25">
      <c r="A70" s="141" t="s">
        <v>11</v>
      </c>
      <c r="B70" s="141"/>
      <c r="C70" s="141"/>
      <c r="D70" s="141"/>
      <c r="E70" s="21"/>
      <c r="G70" s="3"/>
      <c r="H70" s="3"/>
    </row>
    <row r="71" spans="1:8" s="5" customFormat="1" ht="15.75" x14ac:dyDescent="0.25">
      <c r="A71" s="141" t="s">
        <v>12</v>
      </c>
      <c r="B71" s="141"/>
      <c r="C71" s="141"/>
      <c r="D71" s="141"/>
      <c r="E71" s="21"/>
      <c r="G71" s="3"/>
      <c r="H71" s="3"/>
    </row>
    <row r="72" spans="1:8" s="5" customFormat="1" ht="15.75" x14ac:dyDescent="0.25">
      <c r="A72" s="151" t="s">
        <v>13</v>
      </c>
      <c r="B72" s="151"/>
      <c r="C72" s="151"/>
      <c r="D72" s="124"/>
      <c r="E72" s="31"/>
      <c r="G72" s="3"/>
      <c r="H72" s="3"/>
    </row>
    <row r="73" spans="1:8" s="5" customFormat="1" ht="15.75" x14ac:dyDescent="0.25">
      <c r="A73" s="41"/>
      <c r="B73" s="37"/>
      <c r="C73" s="37"/>
      <c r="D73" s="42"/>
      <c r="E73" s="31"/>
      <c r="G73" s="3"/>
      <c r="H73" s="3"/>
    </row>
    <row r="74" spans="1:8" s="5" customFormat="1" ht="15.75" x14ac:dyDescent="0.25">
      <c r="A74" s="141" t="s">
        <v>65</v>
      </c>
      <c r="B74" s="141"/>
      <c r="C74" s="141"/>
      <c r="D74" s="141"/>
      <c r="E74" s="37"/>
      <c r="G74" s="3"/>
      <c r="H74" s="3"/>
    </row>
    <row r="75" spans="1:8" s="5" customFormat="1" ht="15.75" x14ac:dyDescent="0.25">
      <c r="A75" s="141" t="s">
        <v>14</v>
      </c>
      <c r="B75" s="141"/>
      <c r="C75" s="141"/>
      <c r="D75" s="141"/>
      <c r="E75" s="37"/>
      <c r="G75" s="3"/>
      <c r="H75" s="3"/>
    </row>
    <row r="76" spans="1:8" s="5" customFormat="1" ht="15.75" x14ac:dyDescent="0.25">
      <c r="A76" s="141" t="s">
        <v>15</v>
      </c>
      <c r="B76" s="141"/>
      <c r="C76" s="141"/>
      <c r="D76" s="141"/>
      <c r="E76" s="37"/>
      <c r="G76" s="3"/>
      <c r="H76" s="3"/>
    </row>
    <row r="77" spans="1:8" s="5" customFormat="1" ht="15.75" x14ac:dyDescent="0.25">
      <c r="A77" s="141" t="s">
        <v>16</v>
      </c>
      <c r="B77" s="141"/>
      <c r="C77" s="141"/>
      <c r="D77" s="141"/>
      <c r="E77" s="37"/>
      <c r="G77" s="3"/>
      <c r="H77" s="3"/>
    </row>
    <row r="78" spans="1:8" s="5" customFormat="1" ht="15.75" x14ac:dyDescent="0.25">
      <c r="A78" s="141" t="s">
        <v>17</v>
      </c>
      <c r="B78" s="141"/>
      <c r="C78" s="141"/>
      <c r="D78" s="141"/>
      <c r="E78" s="37"/>
      <c r="G78" s="3"/>
      <c r="H78" s="3"/>
    </row>
    <row r="79" spans="1:8" s="5" customFormat="1" ht="15.75" x14ac:dyDescent="0.25">
      <c r="A79" s="151" t="s">
        <v>13</v>
      </c>
      <c r="B79" s="151"/>
      <c r="C79" s="151"/>
      <c r="D79" s="124">
        <v>0</v>
      </c>
      <c r="E79" s="41"/>
      <c r="G79" s="3"/>
      <c r="H79" s="3"/>
    </row>
    <row r="80" spans="1:8" s="5" customFormat="1" ht="15.75" x14ac:dyDescent="0.25">
      <c r="A80" s="26"/>
      <c r="B80" s="25"/>
      <c r="C80" s="25"/>
      <c r="D80" s="24"/>
      <c r="E80" s="24"/>
      <c r="G80" s="3"/>
      <c r="H80" s="3"/>
    </row>
    <row r="81" spans="1:8" s="5" customFormat="1" ht="15.75" x14ac:dyDescent="0.25">
      <c r="A81" s="143" t="s">
        <v>18</v>
      </c>
      <c r="B81" s="143"/>
      <c r="C81" s="143"/>
      <c r="D81" s="143"/>
      <c r="E81" s="44">
        <f>SUM(D82:D87)</f>
        <v>0</v>
      </c>
      <c r="G81" s="3"/>
      <c r="H81" s="3"/>
    </row>
    <row r="82" spans="1:8" s="5" customFormat="1" ht="15.75" x14ac:dyDescent="0.25">
      <c r="A82" s="127" t="s">
        <v>30</v>
      </c>
      <c r="B82" s="26"/>
      <c r="C82" s="26"/>
      <c r="D82" s="125">
        <f>D8*5040</f>
        <v>0</v>
      </c>
      <c r="E82" s="24"/>
      <c r="F82" s="3"/>
      <c r="G82" s="3"/>
      <c r="H82" s="3"/>
    </row>
    <row r="83" spans="1:8" s="5" customFormat="1" ht="15.75" x14ac:dyDescent="0.25">
      <c r="A83" s="127" t="s">
        <v>54</v>
      </c>
      <c r="B83" s="27"/>
      <c r="C83" s="27"/>
      <c r="D83" s="126">
        <f>D8*495</f>
        <v>0</v>
      </c>
      <c r="E83" s="24"/>
      <c r="F83" s="3"/>
      <c r="G83" s="3"/>
    </row>
    <row r="84" spans="1:8" s="5" customFormat="1" ht="15.75" x14ac:dyDescent="0.25">
      <c r="A84" s="127" t="s">
        <v>55</v>
      </c>
      <c r="B84" s="27"/>
      <c r="C84" s="27"/>
      <c r="D84" s="126">
        <f>D8*454</f>
        <v>0</v>
      </c>
      <c r="E84" s="24"/>
      <c r="F84" s="3"/>
      <c r="G84" s="3"/>
      <c r="H84" s="3"/>
    </row>
    <row r="85" spans="1:8" s="5" customFormat="1" ht="15.75" x14ac:dyDescent="0.25">
      <c r="A85" s="127" t="s">
        <v>56</v>
      </c>
      <c r="B85" s="27"/>
      <c r="C85" s="27"/>
      <c r="D85" s="126">
        <f>D8*575</f>
        <v>0</v>
      </c>
      <c r="E85" s="24"/>
      <c r="F85" s="3"/>
      <c r="G85" s="3"/>
    </row>
    <row r="86" spans="1:8" s="5" customFormat="1" ht="15.75" x14ac:dyDescent="0.25">
      <c r="A86" s="127" t="s">
        <v>51</v>
      </c>
      <c r="B86" s="27"/>
      <c r="C86" s="27"/>
      <c r="D86" s="126">
        <f>D8*1476</f>
        <v>0</v>
      </c>
      <c r="E86" s="24"/>
      <c r="F86" s="3"/>
      <c r="G86" s="3"/>
      <c r="H86" s="8"/>
    </row>
    <row r="87" spans="1:8" s="5" customFormat="1" ht="15.75" x14ac:dyDescent="0.25">
      <c r="A87" s="127" t="s">
        <v>52</v>
      </c>
      <c r="B87" s="27"/>
      <c r="C87" s="27"/>
      <c r="D87" s="126">
        <f>D8*984</f>
        <v>0</v>
      </c>
      <c r="E87" s="24"/>
      <c r="F87" s="3"/>
      <c r="G87" s="3"/>
      <c r="H87" s="8"/>
    </row>
    <row r="88" spans="1:8" s="5" customFormat="1" ht="15.75" x14ac:dyDescent="0.25">
      <c r="A88" s="24"/>
      <c r="B88" s="25"/>
      <c r="C88" s="25"/>
      <c r="D88" s="24"/>
      <c r="E88" s="24"/>
      <c r="F88" s="7"/>
      <c r="G88" s="3"/>
      <c r="H88" s="8"/>
    </row>
    <row r="89" spans="1:8" s="5" customFormat="1" ht="15.75" x14ac:dyDescent="0.25">
      <c r="A89" s="148" t="s">
        <v>19</v>
      </c>
      <c r="B89" s="149"/>
      <c r="C89" s="149"/>
      <c r="D89" s="149"/>
      <c r="E89" s="49">
        <f>E9+E29+E55+E60+E33+E81+E65</f>
        <v>0</v>
      </c>
      <c r="F89" s="7"/>
      <c r="G89" s="3"/>
      <c r="H89" s="8"/>
    </row>
    <row r="90" spans="1:8" s="5" customFormat="1" ht="15.75" x14ac:dyDescent="0.25">
      <c r="A90" s="24"/>
      <c r="B90" s="25"/>
      <c r="C90" s="25"/>
      <c r="D90" s="24"/>
      <c r="E90" s="24"/>
      <c r="F90" s="3"/>
      <c r="G90" s="3"/>
    </row>
    <row r="91" spans="1:8" s="5" customFormat="1" ht="15.75" x14ac:dyDescent="0.25">
      <c r="A91" s="143" t="s">
        <v>20</v>
      </c>
      <c r="B91" s="143"/>
      <c r="C91" s="143"/>
      <c r="D91" s="143"/>
      <c r="E91" s="120">
        <f>SUM(B93*0.244)+SUM(B94*0.012)</f>
        <v>0</v>
      </c>
      <c r="F91" s="3"/>
      <c r="G91" s="3"/>
      <c r="H91" s="3"/>
    </row>
    <row r="92" spans="1:8" s="5" customFormat="1" ht="15.6" customHeight="1" x14ac:dyDescent="0.25">
      <c r="A92" s="40"/>
      <c r="B92" s="18"/>
      <c r="C92" s="18"/>
      <c r="D92" s="40"/>
      <c r="E92" s="24"/>
      <c r="F92" s="3"/>
      <c r="G92" s="3"/>
      <c r="H92" s="3"/>
    </row>
    <row r="93" spans="1:8" s="5" customFormat="1" ht="15.6" customHeight="1" x14ac:dyDescent="0.2">
      <c r="A93" s="128" t="s">
        <v>50</v>
      </c>
      <c r="B93" s="36">
        <f>E9+E29+E33+E55+E60+E81</f>
        <v>0</v>
      </c>
      <c r="C93" s="18"/>
      <c r="D93" s="40"/>
      <c r="E93" s="39"/>
      <c r="F93" s="9"/>
      <c r="G93" s="9"/>
      <c r="H93" s="9"/>
    </row>
    <row r="94" spans="1:8" s="5" customFormat="1" ht="15.6" customHeight="1" x14ac:dyDescent="0.2">
      <c r="A94" s="128" t="s">
        <v>21</v>
      </c>
      <c r="B94" s="36">
        <f>E65</f>
        <v>0</v>
      </c>
      <c r="C94" s="18"/>
      <c r="D94" s="40"/>
      <c r="E94" s="39"/>
      <c r="F94" s="9"/>
      <c r="G94" s="9"/>
      <c r="H94" s="9"/>
    </row>
    <row r="95" spans="1:8" s="5" customFormat="1" ht="15.6" customHeight="1" x14ac:dyDescent="0.2">
      <c r="A95" s="40"/>
      <c r="B95" s="25"/>
      <c r="C95" s="18"/>
      <c r="D95" s="40"/>
      <c r="E95" s="24"/>
      <c r="F95" s="9"/>
      <c r="G95" s="9"/>
      <c r="H95" s="9"/>
    </row>
    <row r="96" spans="1:8" s="5" customFormat="1" ht="13.5" thickBot="1" x14ac:dyDescent="0.25">
      <c r="A96" s="147" t="s">
        <v>22</v>
      </c>
      <c r="B96" s="147"/>
      <c r="C96" s="147"/>
      <c r="D96" s="147"/>
      <c r="E96" s="50">
        <f>E89+E91</f>
        <v>0</v>
      </c>
      <c r="F96" s="9"/>
      <c r="G96" s="9"/>
      <c r="H96" s="9"/>
    </row>
    <row r="97" spans="1:8" s="5" customFormat="1" ht="16.5" thickTop="1" x14ac:dyDescent="0.25">
      <c r="A97" s="3"/>
      <c r="B97" s="6"/>
      <c r="C97" s="6"/>
      <c r="D97" s="3"/>
      <c r="E97" s="3"/>
      <c r="F97" s="9"/>
      <c r="G97" s="9"/>
      <c r="H97" s="9"/>
    </row>
    <row r="98" spans="1:8" s="5" customFormat="1" ht="15.75" x14ac:dyDescent="0.25">
      <c r="A98" s="3"/>
      <c r="B98" s="6"/>
      <c r="C98" s="6"/>
      <c r="D98" s="3"/>
      <c r="E98" s="3"/>
      <c r="F98" s="9"/>
      <c r="G98" s="9"/>
      <c r="H98" s="9"/>
    </row>
    <row r="99" spans="1:8" s="5" customFormat="1" ht="15.75" x14ac:dyDescent="0.25">
      <c r="A99" s="3"/>
      <c r="B99" s="6"/>
      <c r="C99" s="6"/>
      <c r="D99" s="3"/>
      <c r="E99" s="3"/>
      <c r="F99" s="9"/>
      <c r="G99" s="9"/>
      <c r="H99" s="9"/>
    </row>
    <row r="100" spans="1:8" s="5" customFormat="1" ht="15.75" x14ac:dyDescent="0.25">
      <c r="A100" s="3"/>
      <c r="B100" s="6"/>
      <c r="C100" s="6"/>
      <c r="D100" s="3"/>
      <c r="E100" s="3"/>
      <c r="F100" s="9"/>
      <c r="G100" s="9"/>
      <c r="H100" s="9"/>
    </row>
    <row r="101" spans="1:8" s="5" customFormat="1" ht="15.75" x14ac:dyDescent="0.25">
      <c r="A101" s="3"/>
      <c r="B101" s="6"/>
      <c r="C101" s="6"/>
      <c r="D101" s="3"/>
      <c r="E101" s="3"/>
      <c r="F101" s="9"/>
      <c r="G101" s="9"/>
      <c r="H101" s="9"/>
    </row>
    <row r="102" spans="1:8" s="5" customFormat="1" ht="15.75" x14ac:dyDescent="0.25">
      <c r="A102" s="3"/>
      <c r="B102" s="6"/>
      <c r="C102" s="6"/>
      <c r="D102" s="3"/>
      <c r="E102" s="3"/>
      <c r="F102" s="9"/>
      <c r="G102" s="9"/>
      <c r="H102" s="9"/>
    </row>
    <row r="103" spans="1:8" s="5" customFormat="1" ht="15.75" x14ac:dyDescent="0.25">
      <c r="A103" s="3"/>
      <c r="B103" s="6"/>
      <c r="C103" s="6"/>
      <c r="D103" s="3"/>
      <c r="E103" s="3"/>
      <c r="F103" s="9"/>
      <c r="G103" s="9"/>
      <c r="H103" s="9"/>
    </row>
    <row r="104" spans="1:8" s="5" customFormat="1" ht="15.75" x14ac:dyDescent="0.25">
      <c r="A104" s="3"/>
      <c r="B104" s="6"/>
      <c r="C104" s="6"/>
      <c r="D104" s="3"/>
      <c r="E104" s="3"/>
      <c r="F104" s="9"/>
      <c r="G104" s="9"/>
      <c r="H104" s="9"/>
    </row>
    <row r="105" spans="1:8" s="5" customFormat="1" ht="15.75" x14ac:dyDescent="0.25">
      <c r="A105" s="3"/>
      <c r="B105" s="6"/>
      <c r="C105" s="6"/>
      <c r="D105" s="3"/>
      <c r="E105" s="3"/>
      <c r="F105" s="9"/>
      <c r="G105" s="9"/>
      <c r="H105" s="9"/>
    </row>
    <row r="106" spans="1:8" s="5" customFormat="1" ht="15.75" x14ac:dyDescent="0.25">
      <c r="A106" s="3"/>
      <c r="B106" s="6"/>
      <c r="C106" s="6"/>
      <c r="D106" s="3"/>
      <c r="E106" s="3"/>
      <c r="F106" s="9"/>
      <c r="G106" s="9"/>
      <c r="H106" s="9"/>
    </row>
    <row r="107" spans="1:8" s="5" customFormat="1" ht="15.75" x14ac:dyDescent="0.25">
      <c r="A107" s="3"/>
      <c r="B107" s="6"/>
      <c r="C107" s="6"/>
      <c r="D107" s="3"/>
      <c r="E107" s="3"/>
      <c r="F107" s="9"/>
      <c r="G107" s="9"/>
      <c r="H107" s="9"/>
    </row>
    <row r="108" spans="1:8" s="5" customFormat="1" ht="15.75" x14ac:dyDescent="0.25">
      <c r="A108" s="3"/>
      <c r="B108" s="6"/>
      <c r="C108" s="6"/>
      <c r="D108" s="3"/>
      <c r="E108" s="3"/>
      <c r="F108" s="9"/>
      <c r="G108" s="9"/>
      <c r="H108" s="9"/>
    </row>
    <row r="109" spans="1:8" s="5" customFormat="1" ht="15.75" x14ac:dyDescent="0.25">
      <c r="A109" s="3"/>
      <c r="B109" s="6"/>
      <c r="C109" s="6"/>
      <c r="D109" s="3"/>
      <c r="E109" s="3"/>
      <c r="F109" s="9"/>
      <c r="G109" s="9"/>
      <c r="H109" s="9"/>
    </row>
    <row r="110" spans="1:8" s="5" customFormat="1" ht="15.75" x14ac:dyDescent="0.25">
      <c r="A110" s="3"/>
      <c r="B110" s="6"/>
      <c r="C110" s="6"/>
      <c r="D110" s="3"/>
      <c r="E110" s="3"/>
      <c r="F110" s="9"/>
      <c r="G110" s="9"/>
      <c r="H110" s="9"/>
    </row>
    <row r="111" spans="1:8" s="5" customFormat="1" ht="15.75" x14ac:dyDescent="0.25">
      <c r="A111" s="3"/>
      <c r="B111" s="6"/>
      <c r="C111" s="6"/>
      <c r="D111" s="3"/>
      <c r="E111" s="3"/>
      <c r="F111" s="9"/>
      <c r="G111" s="9"/>
      <c r="H111" s="9"/>
    </row>
    <row r="112" spans="1:8" s="5" customFormat="1" ht="15.75" x14ac:dyDescent="0.25">
      <c r="A112" s="3"/>
      <c r="B112" s="6"/>
      <c r="C112" s="6"/>
      <c r="D112" s="3"/>
      <c r="E112" s="3"/>
      <c r="F112" s="9"/>
      <c r="G112" s="9"/>
      <c r="H112" s="9"/>
    </row>
    <row r="113" spans="1:8" s="5" customFormat="1" ht="15.75" x14ac:dyDescent="0.25">
      <c r="A113" s="3"/>
      <c r="B113" s="6"/>
      <c r="C113" s="6"/>
      <c r="D113" s="3"/>
      <c r="E113" s="3"/>
      <c r="F113" s="9"/>
      <c r="G113" s="9"/>
      <c r="H113" s="9"/>
    </row>
    <row r="114" spans="1:8" s="5" customFormat="1" ht="15.75" x14ac:dyDescent="0.25">
      <c r="A114" s="3"/>
      <c r="B114" s="6"/>
      <c r="C114" s="6"/>
      <c r="D114" s="3"/>
      <c r="E114" s="3"/>
      <c r="F114" s="9"/>
      <c r="G114" s="9"/>
      <c r="H114" s="9"/>
    </row>
    <row r="115" spans="1:8" s="5" customFormat="1" ht="15.75" x14ac:dyDescent="0.25">
      <c r="A115" s="3"/>
      <c r="B115" s="6"/>
      <c r="C115" s="6"/>
      <c r="D115" s="3"/>
      <c r="E115" s="3"/>
      <c r="F115" s="9"/>
      <c r="G115" s="9"/>
      <c r="H115" s="9"/>
    </row>
    <row r="116" spans="1:8" s="5" customFormat="1" ht="15.75" x14ac:dyDescent="0.25">
      <c r="A116" s="3"/>
      <c r="B116" s="6"/>
      <c r="C116" s="6"/>
      <c r="D116" s="3"/>
      <c r="E116" s="3"/>
      <c r="F116" s="9"/>
      <c r="G116" s="9"/>
      <c r="H116" s="9"/>
    </row>
    <row r="117" spans="1:8" s="5" customFormat="1" ht="15.75" x14ac:dyDescent="0.25">
      <c r="A117" s="3"/>
      <c r="B117" s="6"/>
      <c r="C117" s="6"/>
      <c r="D117" s="3"/>
      <c r="E117" s="3"/>
      <c r="F117" s="9"/>
      <c r="G117" s="9"/>
      <c r="H117" s="9"/>
    </row>
    <row r="118" spans="1:8" s="5" customFormat="1" x14ac:dyDescent="0.2">
      <c r="A118" s="9"/>
      <c r="B118" s="10"/>
      <c r="C118" s="10"/>
      <c r="D118" s="9"/>
      <c r="E118" s="9"/>
      <c r="F118" s="9"/>
      <c r="G118" s="9"/>
      <c r="H118" s="9"/>
    </row>
    <row r="119" spans="1:8" s="5" customFormat="1" x14ac:dyDescent="0.2">
      <c r="A119" s="9"/>
      <c r="B119" s="10"/>
      <c r="C119" s="10"/>
      <c r="D119" s="9"/>
      <c r="E119" s="9"/>
      <c r="F119" s="9"/>
      <c r="G119" s="9"/>
      <c r="H119" s="9"/>
    </row>
    <row r="120" spans="1:8" s="5" customFormat="1" x14ac:dyDescent="0.2">
      <c r="A120" s="9"/>
      <c r="B120" s="10"/>
      <c r="C120" s="10"/>
      <c r="D120" s="9"/>
      <c r="E120" s="9"/>
      <c r="F120" s="9"/>
      <c r="G120" s="9"/>
      <c r="H120" s="9"/>
    </row>
    <row r="121" spans="1:8" s="5" customFormat="1" x14ac:dyDescent="0.2">
      <c r="A121" s="9"/>
      <c r="B121" s="10"/>
      <c r="C121" s="10"/>
      <c r="D121" s="9"/>
      <c r="E121" s="9"/>
      <c r="F121" s="9"/>
      <c r="G121" s="9"/>
      <c r="H121" s="9"/>
    </row>
    <row r="122" spans="1:8" s="5" customFormat="1" x14ac:dyDescent="0.2">
      <c r="A122" s="9"/>
      <c r="B122" s="10"/>
      <c r="C122" s="10"/>
      <c r="D122" s="9"/>
      <c r="E122" s="9"/>
      <c r="F122" s="9"/>
      <c r="G122" s="9"/>
      <c r="H122" s="9"/>
    </row>
    <row r="123" spans="1:8" s="5" customFormat="1" x14ac:dyDescent="0.2">
      <c r="A123" s="9"/>
      <c r="B123" s="10"/>
      <c r="C123" s="10"/>
      <c r="D123" s="9"/>
      <c r="E123" s="9"/>
      <c r="F123" s="9"/>
      <c r="G123" s="9"/>
      <c r="H123" s="9"/>
    </row>
    <row r="124" spans="1:8" s="5" customFormat="1" x14ac:dyDescent="0.2">
      <c r="A124" s="9"/>
      <c r="B124" s="10"/>
      <c r="C124" s="10"/>
      <c r="D124" s="9"/>
      <c r="E124" s="9"/>
      <c r="F124" s="9"/>
      <c r="G124" s="9"/>
      <c r="H124" s="9"/>
    </row>
    <row r="125" spans="1:8" s="5" customFormat="1" x14ac:dyDescent="0.2">
      <c r="A125" s="9"/>
      <c r="B125" s="10"/>
      <c r="C125" s="10"/>
      <c r="D125" s="9"/>
      <c r="E125" s="9"/>
      <c r="F125" s="9"/>
      <c r="G125" s="9"/>
      <c r="H125" s="9"/>
    </row>
    <row r="126" spans="1:8" s="5" customFormat="1" x14ac:dyDescent="0.2">
      <c r="A126" s="9"/>
      <c r="B126" s="10"/>
      <c r="C126" s="10"/>
      <c r="D126" s="9"/>
      <c r="E126" s="9"/>
      <c r="F126" s="9"/>
      <c r="G126" s="9"/>
      <c r="H126" s="9"/>
    </row>
    <row r="127" spans="1:8" s="5" customFormat="1" x14ac:dyDescent="0.2">
      <c r="A127" s="9"/>
      <c r="B127" s="10"/>
      <c r="C127" s="10"/>
      <c r="D127" s="9"/>
      <c r="E127" s="9"/>
      <c r="F127" s="9"/>
      <c r="G127" s="9"/>
      <c r="H127" s="9"/>
    </row>
    <row r="128" spans="1:8" s="5" customFormat="1" x14ac:dyDescent="0.2">
      <c r="A128" s="9"/>
      <c r="B128" s="10"/>
      <c r="C128" s="10"/>
      <c r="D128" s="9"/>
      <c r="E128" s="9"/>
      <c r="F128" s="9"/>
      <c r="G128" s="9"/>
      <c r="H128" s="9"/>
    </row>
    <row r="129" spans="1:8" s="5" customFormat="1" x14ac:dyDescent="0.2">
      <c r="A129" s="9"/>
      <c r="B129" s="10"/>
      <c r="C129" s="10"/>
      <c r="D129" s="9"/>
      <c r="E129" s="9"/>
      <c r="F129" s="9"/>
      <c r="G129" s="9"/>
      <c r="H129" s="9"/>
    </row>
    <row r="130" spans="1:8" s="5" customFormat="1" x14ac:dyDescent="0.2">
      <c r="A130" s="9"/>
      <c r="B130" s="10"/>
      <c r="C130" s="10"/>
      <c r="D130" s="9"/>
      <c r="E130" s="9"/>
      <c r="F130" s="9"/>
      <c r="G130" s="9"/>
      <c r="H130" s="9"/>
    </row>
    <row r="131" spans="1:8" s="5" customFormat="1" x14ac:dyDescent="0.2">
      <c r="A131" s="9"/>
      <c r="B131" s="10"/>
      <c r="C131" s="10"/>
      <c r="D131" s="9"/>
      <c r="E131" s="9"/>
      <c r="F131" s="9"/>
      <c r="G131" s="9"/>
      <c r="H131" s="9"/>
    </row>
    <row r="132" spans="1:8" s="5" customFormat="1" x14ac:dyDescent="0.2">
      <c r="A132" s="9"/>
      <c r="B132" s="10"/>
      <c r="C132" s="10"/>
      <c r="D132" s="9"/>
      <c r="E132" s="9"/>
      <c r="F132" s="9"/>
      <c r="G132" s="9"/>
      <c r="H132" s="9"/>
    </row>
    <row r="133" spans="1:8" s="5" customFormat="1" x14ac:dyDescent="0.2">
      <c r="A133" s="9"/>
      <c r="B133" s="10"/>
      <c r="C133" s="10"/>
      <c r="D133" s="9"/>
      <c r="E133" s="9"/>
      <c r="F133" s="9"/>
      <c r="G133" s="9"/>
      <c r="H133" s="9"/>
    </row>
    <row r="134" spans="1:8" s="5" customFormat="1" x14ac:dyDescent="0.2">
      <c r="A134" s="9"/>
      <c r="B134" s="10"/>
      <c r="C134" s="10"/>
      <c r="D134" s="9"/>
      <c r="E134" s="9"/>
      <c r="F134" s="9"/>
      <c r="G134" s="9"/>
      <c r="H134" s="9"/>
    </row>
    <row r="135" spans="1:8" s="5" customFormat="1" x14ac:dyDescent="0.2">
      <c r="A135" s="9"/>
      <c r="B135" s="10"/>
      <c r="C135" s="10"/>
      <c r="D135" s="9"/>
      <c r="E135" s="9"/>
      <c r="F135" s="9"/>
      <c r="G135" s="9"/>
      <c r="H135" s="9"/>
    </row>
    <row r="136" spans="1:8" s="5" customFormat="1" x14ac:dyDescent="0.2">
      <c r="A136" s="9"/>
      <c r="B136" s="10"/>
      <c r="C136" s="10"/>
      <c r="D136" s="9"/>
      <c r="E136" s="9"/>
      <c r="F136" s="9"/>
      <c r="G136" s="9"/>
      <c r="H136" s="9"/>
    </row>
    <row r="137" spans="1:8" s="5" customFormat="1" x14ac:dyDescent="0.2">
      <c r="A137" s="9"/>
      <c r="B137" s="10"/>
      <c r="C137" s="10"/>
      <c r="D137" s="9"/>
      <c r="E137" s="9"/>
      <c r="F137" s="9"/>
      <c r="G137" s="9"/>
      <c r="H137" s="9"/>
    </row>
    <row r="138" spans="1:8" s="5" customFormat="1" x14ac:dyDescent="0.2">
      <c r="A138" s="9"/>
      <c r="B138" s="10"/>
      <c r="C138" s="10"/>
      <c r="D138" s="9"/>
      <c r="E138" s="9"/>
      <c r="F138" s="9"/>
      <c r="G138" s="9"/>
      <c r="H138" s="9"/>
    </row>
    <row r="139" spans="1:8" s="5" customFormat="1" x14ac:dyDescent="0.2">
      <c r="A139" s="9"/>
      <c r="B139" s="10"/>
      <c r="C139" s="10"/>
      <c r="D139" s="9"/>
      <c r="E139" s="9"/>
      <c r="F139" s="9"/>
      <c r="G139" s="9"/>
      <c r="H139" s="9"/>
    </row>
    <row r="140" spans="1:8" s="5" customFormat="1" x14ac:dyDescent="0.2">
      <c r="A140" s="9"/>
      <c r="B140" s="10"/>
      <c r="C140" s="10"/>
      <c r="D140" s="9"/>
      <c r="E140" s="9"/>
      <c r="F140" s="9"/>
      <c r="G140" s="9"/>
      <c r="H140" s="9"/>
    </row>
    <row r="141" spans="1:8" s="5" customFormat="1" x14ac:dyDescent="0.2">
      <c r="A141" s="9"/>
      <c r="B141" s="10"/>
      <c r="C141" s="10"/>
      <c r="D141" s="9"/>
      <c r="E141" s="9"/>
      <c r="F141" s="9"/>
      <c r="G141" s="9"/>
      <c r="H141" s="9"/>
    </row>
    <row r="142" spans="1:8" s="5" customFormat="1" x14ac:dyDescent="0.2">
      <c r="A142" s="9"/>
      <c r="B142" s="10"/>
      <c r="C142" s="10"/>
      <c r="D142" s="9"/>
      <c r="E142" s="9"/>
      <c r="F142" s="9"/>
      <c r="G142" s="9"/>
      <c r="H142" s="9"/>
    </row>
    <row r="143" spans="1:8" s="5" customFormat="1" x14ac:dyDescent="0.2">
      <c r="A143" s="9"/>
      <c r="B143" s="10"/>
      <c r="C143" s="10"/>
      <c r="D143" s="9"/>
      <c r="E143" s="9"/>
      <c r="F143" s="9"/>
      <c r="G143" s="9"/>
      <c r="H143" s="9"/>
    </row>
    <row r="144" spans="1:8" s="5" customFormat="1" x14ac:dyDescent="0.2">
      <c r="A144" s="9"/>
      <c r="B144" s="10"/>
      <c r="C144" s="10"/>
      <c r="D144" s="9"/>
      <c r="E144" s="9"/>
      <c r="F144" s="9"/>
      <c r="G144" s="9"/>
      <c r="H144" s="9"/>
    </row>
    <row r="145" spans="1:8" s="5" customFormat="1" x14ac:dyDescent="0.2">
      <c r="A145" s="9"/>
      <c r="B145" s="10"/>
      <c r="C145" s="10"/>
      <c r="D145" s="9"/>
      <c r="E145" s="9"/>
      <c r="F145" s="9"/>
      <c r="G145" s="9"/>
      <c r="H145" s="9"/>
    </row>
    <row r="146" spans="1:8" s="5" customFormat="1" x14ac:dyDescent="0.2">
      <c r="A146" s="9"/>
      <c r="B146" s="10"/>
      <c r="C146" s="10"/>
      <c r="D146" s="9"/>
      <c r="E146" s="9"/>
      <c r="F146" s="9"/>
      <c r="G146" s="9"/>
      <c r="H146" s="9"/>
    </row>
    <row r="147" spans="1:8" s="5" customFormat="1" x14ac:dyDescent="0.2">
      <c r="A147" s="9"/>
      <c r="B147" s="10"/>
      <c r="C147" s="10"/>
      <c r="D147" s="9"/>
      <c r="E147" s="9"/>
      <c r="F147" s="9"/>
      <c r="G147" s="9"/>
      <c r="H147" s="9"/>
    </row>
    <row r="148" spans="1:8" s="5" customFormat="1" x14ac:dyDescent="0.2">
      <c r="A148" s="9"/>
      <c r="B148" s="10"/>
      <c r="C148" s="10"/>
      <c r="D148" s="9"/>
      <c r="E148" s="9"/>
      <c r="F148" s="9"/>
      <c r="G148" s="9"/>
      <c r="H148" s="9"/>
    </row>
    <row r="149" spans="1:8" s="5" customFormat="1" x14ac:dyDescent="0.2">
      <c r="A149" s="9"/>
      <c r="B149" s="10"/>
      <c r="C149" s="10"/>
      <c r="D149" s="9"/>
      <c r="E149" s="9"/>
      <c r="F149" s="9"/>
      <c r="G149" s="9"/>
      <c r="H149" s="9"/>
    </row>
    <row r="150" spans="1:8" s="5" customFormat="1" x14ac:dyDescent="0.2">
      <c r="A150" s="9"/>
      <c r="B150" s="10"/>
      <c r="C150" s="10"/>
      <c r="D150" s="9"/>
      <c r="E150" s="9"/>
      <c r="F150" s="9"/>
      <c r="G150" s="9"/>
      <c r="H150" s="9"/>
    </row>
    <row r="151" spans="1:8" s="5" customFormat="1" x14ac:dyDescent="0.2">
      <c r="A151" s="9"/>
      <c r="B151" s="10"/>
      <c r="C151" s="10"/>
      <c r="D151" s="9"/>
      <c r="E151" s="9"/>
      <c r="F151" s="9"/>
      <c r="G151" s="9"/>
      <c r="H151" s="9"/>
    </row>
    <row r="152" spans="1:8" s="5" customFormat="1" x14ac:dyDescent="0.2">
      <c r="A152" s="9"/>
      <c r="B152" s="10"/>
      <c r="C152" s="10"/>
      <c r="D152" s="9"/>
      <c r="E152" s="9"/>
      <c r="F152" s="9"/>
      <c r="G152" s="9"/>
      <c r="H152" s="9"/>
    </row>
    <row r="153" spans="1:8" s="5" customFormat="1" x14ac:dyDescent="0.2">
      <c r="A153" s="9"/>
      <c r="B153" s="10"/>
      <c r="C153" s="10"/>
      <c r="D153" s="9"/>
      <c r="E153" s="9"/>
      <c r="F153" s="9"/>
      <c r="G153" s="9"/>
      <c r="H153" s="9"/>
    </row>
    <row r="154" spans="1:8" s="5" customFormat="1" x14ac:dyDescent="0.2">
      <c r="A154" s="9"/>
      <c r="B154" s="10"/>
      <c r="C154" s="10"/>
      <c r="D154" s="9"/>
      <c r="E154" s="9"/>
      <c r="F154" s="9"/>
      <c r="G154" s="9"/>
      <c r="H154" s="9"/>
    </row>
    <row r="155" spans="1:8" s="5" customFormat="1" x14ac:dyDescent="0.2">
      <c r="A155" s="9"/>
      <c r="B155" s="10"/>
      <c r="C155" s="10"/>
      <c r="D155" s="9"/>
      <c r="E155" s="9"/>
      <c r="F155" s="9"/>
      <c r="G155" s="9"/>
      <c r="H155" s="9"/>
    </row>
    <row r="156" spans="1:8" s="5" customFormat="1" x14ac:dyDescent="0.2">
      <c r="A156" s="9"/>
      <c r="B156" s="10"/>
      <c r="C156" s="10"/>
      <c r="D156" s="9"/>
      <c r="E156" s="9"/>
      <c r="F156" s="9"/>
      <c r="G156" s="9"/>
      <c r="H156" s="9"/>
    </row>
    <row r="157" spans="1:8" s="5" customFormat="1" x14ac:dyDescent="0.2">
      <c r="A157" s="9"/>
      <c r="B157" s="10"/>
      <c r="C157" s="10"/>
      <c r="D157" s="9"/>
      <c r="E157" s="9"/>
      <c r="F157" s="9"/>
      <c r="G157" s="9"/>
      <c r="H157" s="9"/>
    </row>
    <row r="158" spans="1:8" s="5" customFormat="1" x14ac:dyDescent="0.2">
      <c r="A158" s="9"/>
      <c r="B158" s="10"/>
      <c r="C158" s="10"/>
      <c r="D158" s="9"/>
      <c r="E158" s="9"/>
      <c r="F158" s="9"/>
      <c r="G158" s="9"/>
      <c r="H158" s="9"/>
    </row>
    <row r="159" spans="1:8" s="5" customFormat="1" x14ac:dyDescent="0.2">
      <c r="A159" s="9"/>
      <c r="B159" s="10"/>
      <c r="C159" s="10"/>
      <c r="D159" s="9"/>
      <c r="E159" s="9"/>
      <c r="F159" s="9"/>
      <c r="G159" s="9"/>
      <c r="H159" s="9"/>
    </row>
    <row r="160" spans="1:8" s="5" customFormat="1" x14ac:dyDescent="0.2">
      <c r="A160" s="9"/>
      <c r="B160" s="10"/>
      <c r="C160" s="10"/>
      <c r="D160" s="9"/>
      <c r="E160" s="9"/>
      <c r="F160" s="9"/>
      <c r="G160" s="9"/>
      <c r="H160" s="9"/>
    </row>
    <row r="161" spans="1:8" s="5" customFormat="1" x14ac:dyDescent="0.2">
      <c r="A161" s="9"/>
      <c r="B161" s="10"/>
      <c r="C161" s="10"/>
      <c r="D161" s="9"/>
      <c r="E161" s="9"/>
      <c r="F161" s="9"/>
      <c r="G161" s="9"/>
      <c r="H161" s="9"/>
    </row>
    <row r="162" spans="1:8" s="5" customFormat="1" x14ac:dyDescent="0.2">
      <c r="A162" s="9"/>
      <c r="B162" s="10"/>
      <c r="C162" s="10"/>
      <c r="D162" s="9"/>
      <c r="E162" s="9"/>
      <c r="F162" s="9"/>
      <c r="G162" s="9"/>
      <c r="H162" s="9"/>
    </row>
    <row r="163" spans="1:8" x14ac:dyDescent="0.2">
      <c r="A163" s="9"/>
      <c r="B163" s="10"/>
      <c r="C163" s="10"/>
      <c r="D163" s="9"/>
      <c r="E163" s="9"/>
      <c r="F163" s="11"/>
      <c r="G163" s="11"/>
      <c r="H163" s="11"/>
    </row>
    <row r="164" spans="1:8" x14ac:dyDescent="0.2">
      <c r="A164" s="9"/>
      <c r="B164" s="10"/>
      <c r="C164" s="10"/>
      <c r="D164" s="9"/>
      <c r="E164" s="9"/>
      <c r="F164" s="11"/>
      <c r="G164" s="11"/>
      <c r="H164" s="11"/>
    </row>
    <row r="165" spans="1:8" x14ac:dyDescent="0.2">
      <c r="A165" s="9"/>
      <c r="B165" s="10"/>
      <c r="C165" s="10"/>
      <c r="D165" s="9"/>
      <c r="E165" s="9"/>
      <c r="F165" s="11"/>
      <c r="G165" s="11"/>
      <c r="H165" s="11"/>
    </row>
    <row r="166" spans="1:8" x14ac:dyDescent="0.2">
      <c r="A166" s="9"/>
      <c r="B166" s="10"/>
      <c r="C166" s="10"/>
      <c r="D166" s="9"/>
      <c r="E166" s="9"/>
      <c r="F166" s="11"/>
      <c r="G166" s="11"/>
      <c r="H166" s="11"/>
    </row>
    <row r="167" spans="1:8" x14ac:dyDescent="0.2">
      <c r="A167" s="9"/>
      <c r="B167" s="10"/>
      <c r="C167" s="10"/>
      <c r="D167" s="9"/>
      <c r="E167" s="9"/>
      <c r="F167" s="11"/>
      <c r="G167" s="11"/>
      <c r="H167" s="11"/>
    </row>
    <row r="168" spans="1:8" x14ac:dyDescent="0.2">
      <c r="A168" s="9"/>
      <c r="B168" s="10"/>
      <c r="C168" s="10"/>
      <c r="D168" s="9"/>
      <c r="E168" s="9"/>
      <c r="F168" s="11"/>
      <c r="G168" s="11"/>
      <c r="H168" s="11"/>
    </row>
    <row r="169" spans="1:8" x14ac:dyDescent="0.2">
      <c r="A169" s="11"/>
      <c r="B169" s="12"/>
      <c r="C169" s="12"/>
      <c r="D169" s="11"/>
      <c r="E169" s="11"/>
      <c r="F169" s="11"/>
      <c r="G169" s="11"/>
      <c r="H169" s="11"/>
    </row>
    <row r="170" spans="1:8" x14ac:dyDescent="0.2">
      <c r="A170" s="11"/>
      <c r="B170" s="12"/>
      <c r="C170" s="12"/>
      <c r="D170" s="11"/>
      <c r="E170" s="11"/>
      <c r="F170" s="11"/>
      <c r="G170" s="11"/>
      <c r="H170" s="11"/>
    </row>
    <row r="171" spans="1:8" x14ac:dyDescent="0.2">
      <c r="A171" s="11"/>
      <c r="B171" s="12"/>
      <c r="C171" s="12"/>
      <c r="D171" s="11"/>
      <c r="E171" s="11"/>
      <c r="F171" s="11"/>
      <c r="G171" s="11"/>
      <c r="H171" s="11"/>
    </row>
    <row r="172" spans="1:8" x14ac:dyDescent="0.2">
      <c r="A172" s="11"/>
      <c r="B172" s="12"/>
      <c r="C172" s="12"/>
      <c r="D172" s="11"/>
      <c r="E172" s="11"/>
      <c r="F172" s="11"/>
      <c r="G172" s="11"/>
      <c r="H172" s="11"/>
    </row>
    <row r="173" spans="1:8" x14ac:dyDescent="0.2">
      <c r="A173" s="11"/>
      <c r="B173" s="12"/>
      <c r="C173" s="12"/>
      <c r="D173" s="11"/>
      <c r="E173" s="11"/>
      <c r="F173" s="11"/>
      <c r="G173" s="11"/>
      <c r="H173" s="11"/>
    </row>
    <row r="174" spans="1:8" x14ac:dyDescent="0.2">
      <c r="A174" s="11"/>
      <c r="B174" s="12"/>
      <c r="C174" s="12"/>
      <c r="D174" s="11"/>
      <c r="E174" s="11"/>
      <c r="F174" s="11"/>
      <c r="G174" s="11"/>
      <c r="H174" s="11"/>
    </row>
    <row r="175" spans="1:8" x14ac:dyDescent="0.2">
      <c r="A175" s="11"/>
      <c r="B175" s="12"/>
      <c r="C175" s="12"/>
      <c r="D175" s="11"/>
      <c r="E175" s="11"/>
      <c r="F175" s="11"/>
      <c r="G175" s="11"/>
      <c r="H175" s="11"/>
    </row>
    <row r="176" spans="1:8" x14ac:dyDescent="0.2">
      <c r="A176" s="11"/>
      <c r="B176" s="12"/>
      <c r="C176" s="12"/>
      <c r="D176" s="11"/>
      <c r="E176" s="11"/>
      <c r="F176" s="11"/>
      <c r="G176" s="11"/>
      <c r="H176" s="11"/>
    </row>
    <row r="177" spans="1:8" x14ac:dyDescent="0.2">
      <c r="A177" s="11"/>
      <c r="B177" s="12"/>
      <c r="C177" s="12"/>
      <c r="D177" s="11"/>
      <c r="E177" s="11"/>
      <c r="F177" s="11"/>
      <c r="G177" s="11"/>
      <c r="H177" s="11"/>
    </row>
    <row r="178" spans="1:8" x14ac:dyDescent="0.2">
      <c r="A178" s="11"/>
      <c r="B178" s="12"/>
      <c r="C178" s="12"/>
      <c r="D178" s="11"/>
      <c r="E178" s="11"/>
      <c r="F178" s="11"/>
      <c r="G178" s="11"/>
      <c r="H178" s="11"/>
    </row>
    <row r="179" spans="1:8" x14ac:dyDescent="0.2">
      <c r="A179" s="11"/>
      <c r="B179" s="12"/>
      <c r="C179" s="12"/>
      <c r="D179" s="11"/>
      <c r="E179" s="11"/>
      <c r="F179" s="11"/>
      <c r="G179" s="11"/>
      <c r="H179" s="11"/>
    </row>
    <row r="180" spans="1:8" x14ac:dyDescent="0.2">
      <c r="A180" s="11"/>
      <c r="B180" s="12"/>
      <c r="C180" s="12"/>
      <c r="D180" s="11"/>
      <c r="E180" s="11"/>
      <c r="F180" s="11"/>
      <c r="G180" s="11"/>
      <c r="H180" s="11"/>
    </row>
    <row r="181" spans="1:8" x14ac:dyDescent="0.2">
      <c r="A181" s="11"/>
      <c r="B181" s="12"/>
      <c r="C181" s="12"/>
      <c r="D181" s="11"/>
      <c r="E181" s="11"/>
      <c r="F181" s="11"/>
      <c r="G181" s="11"/>
      <c r="H181" s="11"/>
    </row>
    <row r="182" spans="1:8" x14ac:dyDescent="0.2">
      <c r="A182" s="11"/>
      <c r="B182" s="12"/>
      <c r="C182" s="12"/>
      <c r="D182" s="11"/>
      <c r="E182" s="11"/>
      <c r="F182" s="11"/>
      <c r="G182" s="11"/>
      <c r="H182" s="11"/>
    </row>
    <row r="183" spans="1:8" x14ac:dyDescent="0.2">
      <c r="A183" s="11"/>
      <c r="B183" s="12"/>
      <c r="C183" s="12"/>
      <c r="D183" s="11"/>
      <c r="E183" s="11"/>
      <c r="F183" s="11"/>
      <c r="G183" s="11"/>
      <c r="H183" s="11"/>
    </row>
    <row r="184" spans="1:8" x14ac:dyDescent="0.2">
      <c r="A184" s="11"/>
      <c r="B184" s="12"/>
      <c r="C184" s="12"/>
      <c r="D184" s="11"/>
      <c r="E184" s="11"/>
      <c r="F184" s="11"/>
      <c r="G184" s="11"/>
      <c r="H184" s="11"/>
    </row>
    <row r="185" spans="1:8" x14ac:dyDescent="0.2">
      <c r="A185" s="11"/>
      <c r="B185" s="12"/>
      <c r="C185" s="12"/>
      <c r="D185" s="11"/>
      <c r="E185" s="11"/>
      <c r="F185" s="11"/>
      <c r="G185" s="11"/>
      <c r="H185" s="11"/>
    </row>
    <row r="186" spans="1:8" x14ac:dyDescent="0.2">
      <c r="A186" s="11"/>
      <c r="B186" s="12"/>
      <c r="C186" s="12"/>
      <c r="D186" s="11"/>
      <c r="E186" s="11"/>
      <c r="F186" s="11"/>
      <c r="G186" s="11"/>
      <c r="H186" s="11"/>
    </row>
    <row r="187" spans="1:8" x14ac:dyDescent="0.2">
      <c r="A187" s="11"/>
      <c r="B187" s="12"/>
      <c r="C187" s="12"/>
      <c r="D187" s="11"/>
      <c r="E187" s="11"/>
      <c r="F187" s="11"/>
      <c r="G187" s="11"/>
      <c r="H187" s="11"/>
    </row>
    <row r="188" spans="1:8" x14ac:dyDescent="0.2">
      <c r="A188" s="11"/>
      <c r="B188" s="12"/>
      <c r="C188" s="12"/>
      <c r="D188" s="11"/>
      <c r="E188" s="11"/>
      <c r="F188" s="11"/>
      <c r="G188" s="11"/>
      <c r="H188" s="11"/>
    </row>
    <row r="189" spans="1:8" x14ac:dyDescent="0.2">
      <c r="A189" s="11"/>
      <c r="B189" s="12"/>
      <c r="C189" s="12"/>
      <c r="D189" s="11"/>
      <c r="E189" s="11"/>
      <c r="F189" s="11"/>
      <c r="G189" s="11"/>
      <c r="H189" s="11"/>
    </row>
    <row r="190" spans="1:8" x14ac:dyDescent="0.2">
      <c r="A190" s="11"/>
      <c r="B190" s="12"/>
      <c r="C190" s="12"/>
      <c r="D190" s="11"/>
      <c r="E190" s="11"/>
      <c r="F190" s="11"/>
      <c r="G190" s="11"/>
      <c r="H190" s="11"/>
    </row>
    <row r="191" spans="1:8" x14ac:dyDescent="0.2">
      <c r="A191" s="11"/>
      <c r="B191" s="12"/>
      <c r="C191" s="12"/>
      <c r="D191" s="11"/>
      <c r="E191" s="11"/>
      <c r="F191" s="11"/>
      <c r="G191" s="11"/>
      <c r="H191" s="11"/>
    </row>
    <row r="192" spans="1:8" x14ac:dyDescent="0.2">
      <c r="A192" s="11"/>
      <c r="B192" s="12"/>
      <c r="C192" s="12"/>
      <c r="D192" s="11"/>
      <c r="E192" s="11"/>
      <c r="F192" s="11"/>
      <c r="G192" s="11"/>
      <c r="H192" s="11"/>
    </row>
    <row r="193" spans="1:8" x14ac:dyDescent="0.2">
      <c r="A193" s="11"/>
      <c r="B193" s="12"/>
      <c r="C193" s="12"/>
      <c r="D193" s="11"/>
      <c r="E193" s="11"/>
      <c r="F193" s="11"/>
      <c r="G193" s="11"/>
      <c r="H193" s="11"/>
    </row>
    <row r="194" spans="1:8" x14ac:dyDescent="0.2">
      <c r="A194" s="11"/>
      <c r="B194" s="12"/>
      <c r="C194" s="12"/>
      <c r="D194" s="11"/>
      <c r="E194" s="11"/>
      <c r="F194" s="11"/>
      <c r="G194" s="11"/>
      <c r="H194" s="11"/>
    </row>
    <row r="195" spans="1:8" x14ac:dyDescent="0.2">
      <c r="A195" s="11"/>
      <c r="B195" s="12"/>
      <c r="C195" s="12"/>
      <c r="D195" s="11"/>
      <c r="E195" s="11"/>
      <c r="F195" s="11"/>
      <c r="G195" s="11"/>
      <c r="H195" s="11"/>
    </row>
    <row r="196" spans="1:8" x14ac:dyDescent="0.2">
      <c r="A196" s="11"/>
      <c r="B196" s="12"/>
      <c r="C196" s="12"/>
      <c r="D196" s="11"/>
      <c r="E196" s="11"/>
      <c r="F196" s="11"/>
      <c r="G196" s="11"/>
      <c r="H196" s="11"/>
    </row>
    <row r="197" spans="1:8" x14ac:dyDescent="0.2">
      <c r="A197" s="11"/>
      <c r="B197" s="12"/>
      <c r="C197" s="12"/>
      <c r="D197" s="11"/>
      <c r="E197" s="11"/>
      <c r="F197" s="11"/>
      <c r="G197" s="11"/>
      <c r="H197" s="11"/>
    </row>
    <row r="198" spans="1:8" x14ac:dyDescent="0.2">
      <c r="A198" s="11"/>
      <c r="B198" s="12"/>
      <c r="C198" s="12"/>
      <c r="D198" s="11"/>
      <c r="E198" s="11"/>
      <c r="F198" s="11"/>
      <c r="G198" s="11"/>
      <c r="H198" s="11"/>
    </row>
    <row r="199" spans="1:8" x14ac:dyDescent="0.2">
      <c r="A199" s="11"/>
      <c r="B199" s="12"/>
      <c r="C199" s="12"/>
      <c r="D199" s="11"/>
      <c r="E199" s="11"/>
      <c r="F199" s="11"/>
      <c r="G199" s="11"/>
      <c r="H199" s="11"/>
    </row>
    <row r="200" spans="1:8" x14ac:dyDescent="0.2">
      <c r="A200" s="11"/>
      <c r="B200" s="12"/>
      <c r="C200" s="12"/>
      <c r="D200" s="11"/>
      <c r="E200" s="11"/>
      <c r="F200" s="11"/>
      <c r="G200" s="11"/>
      <c r="H200" s="11"/>
    </row>
    <row r="201" spans="1:8" x14ac:dyDescent="0.2">
      <c r="A201" s="11"/>
      <c r="B201" s="12"/>
      <c r="C201" s="12"/>
      <c r="D201" s="11"/>
      <c r="E201" s="11"/>
      <c r="F201" s="11"/>
      <c r="G201" s="11"/>
      <c r="H201" s="11"/>
    </row>
    <row r="202" spans="1:8" x14ac:dyDescent="0.2">
      <c r="A202" s="11"/>
      <c r="B202" s="12"/>
      <c r="C202" s="12"/>
      <c r="D202" s="11"/>
      <c r="E202" s="11"/>
      <c r="F202" s="11"/>
      <c r="G202" s="11"/>
      <c r="H202" s="11"/>
    </row>
    <row r="203" spans="1:8" x14ac:dyDescent="0.2">
      <c r="A203" s="11"/>
      <c r="B203" s="12"/>
      <c r="C203" s="12"/>
      <c r="D203" s="11"/>
      <c r="E203" s="11"/>
      <c r="F203" s="11"/>
      <c r="G203" s="11"/>
      <c r="H203" s="11"/>
    </row>
    <row r="204" spans="1:8" x14ac:dyDescent="0.2">
      <c r="A204" s="11"/>
      <c r="B204" s="12"/>
      <c r="C204" s="12"/>
      <c r="D204" s="11"/>
      <c r="E204" s="11"/>
      <c r="F204" s="11"/>
      <c r="G204" s="11"/>
      <c r="H204" s="11"/>
    </row>
    <row r="205" spans="1:8" x14ac:dyDescent="0.2">
      <c r="A205" s="11"/>
      <c r="B205" s="12"/>
      <c r="C205" s="12"/>
      <c r="D205" s="11"/>
      <c r="E205" s="11"/>
      <c r="F205" s="11"/>
      <c r="G205" s="11"/>
      <c r="H205" s="11"/>
    </row>
    <row r="206" spans="1:8" x14ac:dyDescent="0.2">
      <c r="A206" s="11"/>
      <c r="B206" s="12"/>
      <c r="C206" s="12"/>
      <c r="D206" s="11"/>
      <c r="E206" s="11"/>
      <c r="F206" s="11"/>
      <c r="G206" s="11"/>
      <c r="H206" s="11"/>
    </row>
    <row r="207" spans="1:8" x14ac:dyDescent="0.2">
      <c r="A207" s="11"/>
      <c r="B207" s="12"/>
      <c r="C207" s="12"/>
      <c r="D207" s="11"/>
      <c r="E207" s="11"/>
      <c r="F207" s="11"/>
      <c r="G207" s="11"/>
      <c r="H207" s="11"/>
    </row>
    <row r="208" spans="1:8" x14ac:dyDescent="0.2">
      <c r="A208" s="11"/>
      <c r="B208" s="12"/>
      <c r="C208" s="12"/>
      <c r="D208" s="11"/>
      <c r="E208" s="11"/>
      <c r="F208" s="11"/>
      <c r="G208" s="11"/>
      <c r="H208" s="11"/>
    </row>
    <row r="209" spans="1:5" x14ac:dyDescent="0.2">
      <c r="A209" s="11"/>
      <c r="B209" s="12"/>
      <c r="C209" s="12"/>
      <c r="D209" s="11"/>
      <c r="E209" s="11"/>
    </row>
    <row r="210" spans="1:5" x14ac:dyDescent="0.2">
      <c r="A210" s="11"/>
      <c r="B210" s="12"/>
      <c r="C210" s="12"/>
      <c r="D210" s="11"/>
      <c r="E210" s="11"/>
    </row>
    <row r="211" spans="1:5" x14ac:dyDescent="0.2">
      <c r="A211" s="11"/>
      <c r="B211" s="12"/>
      <c r="C211" s="12"/>
      <c r="D211" s="11"/>
      <c r="E211" s="11"/>
    </row>
    <row r="212" spans="1:5" x14ac:dyDescent="0.2">
      <c r="A212" s="11"/>
      <c r="B212" s="12"/>
      <c r="C212" s="12"/>
      <c r="D212" s="11"/>
      <c r="E212" s="11"/>
    </row>
    <row r="213" spans="1:5" x14ac:dyDescent="0.2">
      <c r="A213" s="11"/>
      <c r="B213" s="12"/>
      <c r="C213" s="12"/>
      <c r="D213" s="11"/>
      <c r="E213" s="11"/>
    </row>
    <row r="214" spans="1:5" x14ac:dyDescent="0.2">
      <c r="A214" s="11"/>
      <c r="B214" s="12"/>
      <c r="C214" s="12"/>
      <c r="D214" s="11"/>
      <c r="E214" s="11"/>
    </row>
  </sheetData>
  <sheetProtection insertRows="0"/>
  <mergeCells count="50">
    <mergeCell ref="A68:D68"/>
    <mergeCell ref="A69:D69"/>
    <mergeCell ref="A61:C61"/>
    <mergeCell ref="A62:C62"/>
    <mergeCell ref="A63:C63"/>
    <mergeCell ref="A96:D96"/>
    <mergeCell ref="A81:D81"/>
    <mergeCell ref="A89:D89"/>
    <mergeCell ref="A91:D91"/>
    <mergeCell ref="A60:D60"/>
    <mergeCell ref="A65:D65"/>
    <mergeCell ref="A76:D76"/>
    <mergeCell ref="A77:D77"/>
    <mergeCell ref="A78:D78"/>
    <mergeCell ref="A79:C79"/>
    <mergeCell ref="A70:D70"/>
    <mergeCell ref="A71:D71"/>
    <mergeCell ref="A72:C72"/>
    <mergeCell ref="A74:D74"/>
    <mergeCell ref="A75:D75"/>
    <mergeCell ref="A67:D67"/>
    <mergeCell ref="A58:C58"/>
    <mergeCell ref="A1:E1"/>
    <mergeCell ref="A31:D31"/>
    <mergeCell ref="A53:D53"/>
    <mergeCell ref="A6:E6"/>
    <mergeCell ref="A9:D9"/>
    <mergeCell ref="A21:D21"/>
    <mergeCell ref="A29:D29"/>
    <mergeCell ref="A33:D33"/>
    <mergeCell ref="A43:D43"/>
    <mergeCell ref="A55:D55"/>
    <mergeCell ref="A15:D15"/>
    <mergeCell ref="B8:C8"/>
    <mergeCell ref="A2:E2"/>
    <mergeCell ref="A3:E3"/>
    <mergeCell ref="A4:E4"/>
    <mergeCell ref="A11:B11"/>
    <mergeCell ref="A17:B17"/>
    <mergeCell ref="A14:B14"/>
    <mergeCell ref="A56:C56"/>
    <mergeCell ref="A57:C57"/>
    <mergeCell ref="A22:B22"/>
    <mergeCell ref="A27:D27"/>
    <mergeCell ref="A12:D12"/>
    <mergeCell ref="A13:B13"/>
    <mergeCell ref="A16:B16"/>
    <mergeCell ref="A18:D18"/>
    <mergeCell ref="A19:B19"/>
    <mergeCell ref="A24:D24"/>
  </mergeCells>
  <printOptions horizontalCentered="1"/>
  <pageMargins left="0.7" right="0.7" top="0.75" bottom="0.75" header="0.3" footer="0.3"/>
  <pageSetup scale="88" fitToHeight="2" orientation="portrait" r:id="rId1"/>
  <headerFooter differentFirst="1">
    <oddFooter>&amp;L&amp;A&amp;RPage &amp;N</oddFooter>
  </headerFooter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05"/>
  <sheetViews>
    <sheetView topLeftCell="A64" zoomScaleNormal="100" workbookViewId="0">
      <selection activeCell="F16" sqref="F16"/>
    </sheetView>
  </sheetViews>
  <sheetFormatPr defaultRowHeight="12.75" x14ac:dyDescent="0.2"/>
  <cols>
    <col min="1" max="1" width="49.140625" customWidth="1"/>
    <col min="2" max="2" width="11.7109375" style="13" bestFit="1" customWidth="1"/>
    <col min="3" max="3" width="10.85546875" style="13" customWidth="1"/>
    <col min="4" max="4" width="11.28515625" bestFit="1" customWidth="1"/>
    <col min="5" max="5" width="13.5703125" customWidth="1"/>
    <col min="6" max="6" width="24.140625" bestFit="1" customWidth="1"/>
    <col min="8" max="8" width="14.28515625" bestFit="1" customWidth="1"/>
  </cols>
  <sheetData>
    <row r="1" spans="1:8" ht="15.75" x14ac:dyDescent="0.25">
      <c r="A1" s="139" t="s">
        <v>0</v>
      </c>
      <c r="B1" s="139"/>
      <c r="C1" s="139"/>
      <c r="D1" s="139"/>
      <c r="E1" s="139"/>
      <c r="F1" s="119" t="s">
        <v>103</v>
      </c>
      <c r="G1" s="1"/>
      <c r="H1" s="1"/>
    </row>
    <row r="2" spans="1:8" ht="15.75" x14ac:dyDescent="0.25">
      <c r="A2" s="145" t="s">
        <v>101</v>
      </c>
      <c r="B2" s="145"/>
      <c r="C2" s="145"/>
      <c r="D2" s="145"/>
      <c r="E2" s="145"/>
      <c r="F2" s="121" t="s">
        <v>104</v>
      </c>
      <c r="G2" s="1"/>
      <c r="H2" s="1"/>
    </row>
    <row r="3" spans="1:8" ht="15.75" x14ac:dyDescent="0.25">
      <c r="A3" s="146" t="s">
        <v>102</v>
      </c>
      <c r="B3" s="146"/>
      <c r="C3" s="146"/>
      <c r="D3" s="146"/>
      <c r="E3" s="146"/>
      <c r="F3" s="1"/>
      <c r="G3" s="1"/>
      <c r="H3" s="1"/>
    </row>
    <row r="4" spans="1:8" s="5" customFormat="1" ht="15.6" customHeight="1" x14ac:dyDescent="0.25">
      <c r="A4" s="56"/>
      <c r="B4" s="56"/>
      <c r="C4" s="56"/>
      <c r="D4" s="56"/>
      <c r="E4" s="56"/>
      <c r="G4" s="3"/>
      <c r="H4" s="3"/>
    </row>
    <row r="5" spans="1:8" s="5" customFormat="1" ht="14.45" customHeight="1" x14ac:dyDescent="0.25">
      <c r="A5" s="142" t="s">
        <v>34</v>
      </c>
      <c r="B5" s="142"/>
      <c r="C5" s="142"/>
      <c r="D5" s="142"/>
      <c r="E5" s="142"/>
      <c r="G5" s="3"/>
      <c r="H5" s="3"/>
    </row>
    <row r="6" spans="1:8" s="5" customFormat="1" ht="15.75" x14ac:dyDescent="0.25">
      <c r="A6" s="15"/>
      <c r="B6" s="56"/>
      <c r="C6" s="56"/>
      <c r="D6" s="15"/>
      <c r="E6" s="15"/>
      <c r="G6" s="3"/>
      <c r="H6" s="3"/>
    </row>
    <row r="7" spans="1:8" s="5" customFormat="1" ht="15.75" x14ac:dyDescent="0.25">
      <c r="A7" s="15"/>
      <c r="B7" s="144" t="s">
        <v>29</v>
      </c>
      <c r="C7" s="144"/>
      <c r="D7" s="48">
        <f>+C10</f>
        <v>0</v>
      </c>
      <c r="E7" s="16" t="s">
        <v>1</v>
      </c>
      <c r="G7" s="3"/>
      <c r="H7" s="3"/>
    </row>
    <row r="8" spans="1:8" s="5" customFormat="1" ht="15.75" x14ac:dyDescent="0.25">
      <c r="A8" s="143" t="s">
        <v>2</v>
      </c>
      <c r="B8" s="143"/>
      <c r="C8" s="143"/>
      <c r="D8" s="143"/>
      <c r="E8" s="45">
        <f>+D10</f>
        <v>0</v>
      </c>
      <c r="G8" s="3"/>
      <c r="H8" s="3"/>
    </row>
    <row r="9" spans="1:8" s="5" customFormat="1" ht="15.75" x14ac:dyDescent="0.25">
      <c r="A9" s="17"/>
      <c r="B9" s="18"/>
      <c r="C9" s="18" t="s">
        <v>61</v>
      </c>
      <c r="D9" s="19" t="s">
        <v>3</v>
      </c>
      <c r="E9" s="20"/>
      <c r="G9" s="3"/>
      <c r="H9" s="3"/>
    </row>
    <row r="10" spans="1:8" s="5" customFormat="1" ht="15.6" customHeight="1" x14ac:dyDescent="0.25">
      <c r="A10" s="154" t="s">
        <v>57</v>
      </c>
      <c r="B10" s="154"/>
      <c r="C10" s="117"/>
      <c r="D10" s="118"/>
      <c r="E10" s="20"/>
      <c r="G10" s="3"/>
      <c r="H10" s="3"/>
    </row>
    <row r="11" spans="1:8" s="5" customFormat="1" ht="15.6" customHeight="1" x14ac:dyDescent="0.25">
      <c r="A11" s="138" t="s">
        <v>23</v>
      </c>
      <c r="B11" s="138"/>
      <c r="C11" s="138"/>
      <c r="D11" s="138"/>
      <c r="E11" s="20"/>
      <c r="G11" s="3"/>
      <c r="H11" s="3"/>
    </row>
    <row r="12" spans="1:8" s="5" customFormat="1" ht="15.4" customHeight="1" x14ac:dyDescent="0.25">
      <c r="A12" s="153"/>
      <c r="B12" s="153"/>
      <c r="C12" s="153"/>
      <c r="D12" s="153"/>
      <c r="E12" s="20"/>
      <c r="G12" s="3"/>
      <c r="H12" s="3"/>
    </row>
    <row r="13" spans="1:8" s="5" customFormat="1" ht="15" customHeight="1" x14ac:dyDescent="0.25">
      <c r="A13" s="155"/>
      <c r="B13" s="155"/>
      <c r="C13" s="155"/>
      <c r="D13" s="155"/>
      <c r="E13" s="21"/>
      <c r="G13" s="3"/>
      <c r="H13" s="3"/>
    </row>
    <row r="14" spans="1:8" s="5" customFormat="1" ht="15.75" x14ac:dyDescent="0.25">
      <c r="A14" s="156"/>
      <c r="B14" s="156"/>
      <c r="C14" s="59"/>
      <c r="D14" s="60"/>
      <c r="E14" s="22"/>
      <c r="G14" s="3"/>
      <c r="H14" s="3"/>
    </row>
    <row r="15" spans="1:8" s="5" customFormat="1" ht="15.75" x14ac:dyDescent="0.25">
      <c r="A15" s="143" t="s">
        <v>4</v>
      </c>
      <c r="B15" s="143"/>
      <c r="C15" s="143"/>
      <c r="D15" s="143"/>
      <c r="E15" s="44">
        <f>SUM(B18:B21)</f>
        <v>957</v>
      </c>
      <c r="G15" s="3"/>
      <c r="H15" s="3"/>
    </row>
    <row r="16" spans="1:8" s="5" customFormat="1" ht="15.75" x14ac:dyDescent="0.25">
      <c r="A16" s="24"/>
      <c r="B16" s="25"/>
      <c r="C16" s="25"/>
      <c r="D16" s="24"/>
      <c r="E16" s="24"/>
      <c r="G16" s="3"/>
      <c r="H16" s="3"/>
    </row>
    <row r="17" spans="1:8" s="5" customFormat="1" ht="15.6" customHeight="1" x14ac:dyDescent="0.25">
      <c r="A17" s="61" t="s">
        <v>58</v>
      </c>
      <c r="B17" s="133" t="e">
        <f>E15/E8</f>
        <v>#DIV/0!</v>
      </c>
      <c r="C17" s="61"/>
      <c r="D17" s="61"/>
      <c r="E17" s="26"/>
      <c r="G17" s="3"/>
      <c r="H17" s="3"/>
    </row>
    <row r="18" spans="1:8" s="5" customFormat="1" ht="15.6" customHeight="1" x14ac:dyDescent="0.25">
      <c r="A18" s="131" t="s">
        <v>59</v>
      </c>
      <c r="B18" s="129">
        <f>+E8*6.2%</f>
        <v>0</v>
      </c>
      <c r="C18" s="61"/>
      <c r="D18" s="61"/>
      <c r="E18" s="26"/>
      <c r="G18" s="63"/>
      <c r="H18" s="3"/>
    </row>
    <row r="19" spans="1:8" s="5" customFormat="1" ht="15.6" customHeight="1" x14ac:dyDescent="0.25">
      <c r="A19" s="131" t="s">
        <v>60</v>
      </c>
      <c r="B19" s="129">
        <f>E8*12.7%</f>
        <v>0</v>
      </c>
      <c r="C19" s="61"/>
      <c r="D19" s="61"/>
      <c r="E19" s="26"/>
      <c r="G19" s="3"/>
      <c r="H19" s="3"/>
    </row>
    <row r="20" spans="1:8" s="5" customFormat="1" ht="15.6" customHeight="1" x14ac:dyDescent="0.25">
      <c r="A20" s="131" t="s">
        <v>64</v>
      </c>
      <c r="B20" s="129">
        <f>+E8*0.4%</f>
        <v>0</v>
      </c>
      <c r="C20" s="61"/>
      <c r="D20" s="61"/>
      <c r="E20" s="26"/>
      <c r="G20" s="3"/>
      <c r="H20" s="3"/>
    </row>
    <row r="21" spans="1:8" s="5" customFormat="1" ht="15.75" x14ac:dyDescent="0.25">
      <c r="A21" s="132" t="s">
        <v>63</v>
      </c>
      <c r="B21" s="130">
        <v>957</v>
      </c>
      <c r="C21" s="27"/>
      <c r="D21" s="27"/>
      <c r="E21" s="27"/>
      <c r="G21" s="3"/>
      <c r="H21" s="3"/>
    </row>
    <row r="22" spans="1:8" s="5" customFormat="1" ht="15.75" x14ac:dyDescent="0.25">
      <c r="A22" s="132" t="s">
        <v>62</v>
      </c>
      <c r="B22" s="130">
        <f>+E8*1.4%</f>
        <v>0</v>
      </c>
      <c r="C22" s="27"/>
      <c r="D22" s="27"/>
      <c r="E22" s="27"/>
      <c r="G22" s="3"/>
      <c r="H22" s="3"/>
    </row>
    <row r="23" spans="1:8" s="5" customFormat="1" ht="15.75" x14ac:dyDescent="0.25">
      <c r="A23" s="27"/>
      <c r="B23" s="62"/>
      <c r="C23" s="27"/>
      <c r="D23" s="27"/>
      <c r="E23" s="27"/>
      <c r="G23" s="3"/>
      <c r="H23" s="3"/>
    </row>
    <row r="24" spans="1:8" s="5" customFormat="1" ht="15.75" x14ac:dyDescent="0.25">
      <c r="A24" s="143" t="s">
        <v>5</v>
      </c>
      <c r="B24" s="143"/>
      <c r="C24" s="143"/>
      <c r="D24" s="143"/>
      <c r="E24" s="44">
        <f>D32+D42</f>
        <v>0</v>
      </c>
      <c r="G24" s="3"/>
      <c r="H24" s="3"/>
    </row>
    <row r="25" spans="1:8" s="5" customFormat="1" ht="15.75" x14ac:dyDescent="0.25">
      <c r="A25" s="28" t="s">
        <v>66</v>
      </c>
      <c r="B25" s="25"/>
      <c r="C25" s="25"/>
      <c r="D25" s="24"/>
      <c r="E25" s="24"/>
      <c r="G25" s="3"/>
      <c r="H25" s="3"/>
    </row>
    <row r="26" spans="1:8" s="5" customFormat="1" ht="15.75" x14ac:dyDescent="0.25">
      <c r="A26" s="46" t="s">
        <v>24</v>
      </c>
      <c r="B26" s="18"/>
      <c r="C26" s="30"/>
      <c r="D26" s="122">
        <v>0</v>
      </c>
      <c r="E26" s="18"/>
      <c r="G26" s="3"/>
      <c r="H26" s="3"/>
    </row>
    <row r="27" spans="1:8" s="5" customFormat="1" ht="15.75" x14ac:dyDescent="0.25">
      <c r="A27" s="31" t="s">
        <v>35</v>
      </c>
      <c r="B27" s="25"/>
      <c r="C27" s="30"/>
      <c r="D27" s="122">
        <v>0</v>
      </c>
      <c r="E27" s="32"/>
      <c r="G27" s="3"/>
      <c r="H27" s="3"/>
    </row>
    <row r="28" spans="1:8" s="5" customFormat="1" ht="15.75" x14ac:dyDescent="0.25">
      <c r="A28" s="47" t="s">
        <v>25</v>
      </c>
      <c r="B28" s="25"/>
      <c r="C28" s="30"/>
      <c r="D28" s="122">
        <v>0</v>
      </c>
      <c r="E28" s="32"/>
      <c r="G28" s="3"/>
      <c r="H28" s="3"/>
    </row>
    <row r="29" spans="1:8" s="5" customFormat="1" ht="15.75" x14ac:dyDescent="0.25">
      <c r="A29" s="46" t="s">
        <v>26</v>
      </c>
      <c r="B29" s="18"/>
      <c r="C29" s="30"/>
      <c r="D29" s="122">
        <v>0</v>
      </c>
      <c r="E29" s="18"/>
      <c r="G29" s="3"/>
      <c r="H29" s="3"/>
    </row>
    <row r="30" spans="1:8" s="5" customFormat="1" ht="15.75" x14ac:dyDescent="0.25">
      <c r="A30" s="46" t="s">
        <v>27</v>
      </c>
      <c r="B30" s="18"/>
      <c r="C30" s="30"/>
      <c r="D30" s="122">
        <v>0</v>
      </c>
      <c r="E30" s="18"/>
      <c r="F30" s="3"/>
      <c r="G30" s="3"/>
      <c r="H30" s="3"/>
    </row>
    <row r="31" spans="1:8" s="5" customFormat="1" ht="15.75" x14ac:dyDescent="0.25">
      <c r="A31" s="46" t="s">
        <v>28</v>
      </c>
      <c r="B31" s="18"/>
      <c r="C31" s="30"/>
      <c r="D31" s="123">
        <v>0</v>
      </c>
      <c r="E31" s="18"/>
      <c r="G31" s="3"/>
      <c r="H31" s="3"/>
    </row>
    <row r="32" spans="1:8" s="5" customFormat="1" ht="15.75" x14ac:dyDescent="0.25">
      <c r="A32" s="34" t="s">
        <v>6</v>
      </c>
      <c r="B32" s="18"/>
      <c r="C32" s="30"/>
      <c r="D32" s="43">
        <f>SUM(D26:D31)</f>
        <v>0</v>
      </c>
      <c r="E32" s="32"/>
      <c r="G32" s="3"/>
      <c r="H32" s="3"/>
    </row>
    <row r="33" spans="1:8" s="5" customFormat="1" ht="15.75" x14ac:dyDescent="0.25">
      <c r="A33" s="26"/>
      <c r="B33" s="25"/>
      <c r="C33" s="35"/>
      <c r="D33" s="24"/>
      <c r="E33" s="32"/>
      <c r="G33" s="3"/>
      <c r="H33" s="3"/>
    </row>
    <row r="34" spans="1:8" s="5" customFormat="1" ht="15.75" x14ac:dyDescent="0.25">
      <c r="A34" s="141" t="s">
        <v>31</v>
      </c>
      <c r="B34" s="141"/>
      <c r="C34" s="141"/>
      <c r="D34" s="141"/>
      <c r="E34" s="32"/>
      <c r="G34" s="3"/>
      <c r="H34" s="3"/>
    </row>
    <row r="35" spans="1:8" s="5" customFormat="1" ht="15.75" x14ac:dyDescent="0.25">
      <c r="A35" s="20"/>
      <c r="B35" s="25"/>
      <c r="C35" s="36"/>
      <c r="D35" s="24"/>
      <c r="E35" s="32"/>
      <c r="G35" s="3"/>
      <c r="H35" s="3"/>
    </row>
    <row r="36" spans="1:8" s="5" customFormat="1" ht="15.75" x14ac:dyDescent="0.25">
      <c r="A36" s="28" t="s">
        <v>44</v>
      </c>
      <c r="B36" s="25"/>
      <c r="C36" s="25"/>
      <c r="D36" s="24"/>
      <c r="E36" s="24"/>
      <c r="G36" s="3"/>
      <c r="H36" s="3"/>
    </row>
    <row r="37" spans="1:8" s="5" customFormat="1" ht="15.75" x14ac:dyDescent="0.25">
      <c r="A37" s="46" t="s">
        <v>45</v>
      </c>
      <c r="B37" s="18"/>
      <c r="C37" s="30"/>
      <c r="D37" s="122">
        <v>0</v>
      </c>
      <c r="E37" s="24"/>
      <c r="G37" s="3"/>
      <c r="H37" s="3"/>
    </row>
    <row r="38" spans="1:8" s="5" customFormat="1" ht="15.75" x14ac:dyDescent="0.25">
      <c r="A38" s="31" t="s">
        <v>46</v>
      </c>
      <c r="B38" s="25"/>
      <c r="C38" s="30"/>
      <c r="D38" s="122">
        <v>0</v>
      </c>
      <c r="E38" s="25"/>
      <c r="G38" s="3"/>
      <c r="H38" s="3"/>
    </row>
    <row r="39" spans="1:8" s="5" customFormat="1" ht="15.75" x14ac:dyDescent="0.25">
      <c r="A39" s="47" t="s">
        <v>47</v>
      </c>
      <c r="B39" s="25"/>
      <c r="C39" s="30"/>
      <c r="D39" s="122">
        <v>0</v>
      </c>
      <c r="E39" s="32"/>
      <c r="G39" s="3"/>
      <c r="H39" s="3"/>
    </row>
    <row r="40" spans="1:8" s="4" customFormat="1" ht="15.75" x14ac:dyDescent="0.25">
      <c r="A40" s="47" t="s">
        <v>7</v>
      </c>
      <c r="B40" s="25"/>
      <c r="C40" s="30"/>
      <c r="D40" s="122">
        <v>0</v>
      </c>
      <c r="E40" s="32"/>
      <c r="F40" s="3"/>
      <c r="G40" s="3"/>
    </row>
    <row r="41" spans="1:8" s="5" customFormat="1" ht="15.75" x14ac:dyDescent="0.25">
      <c r="A41" s="57" t="s">
        <v>48</v>
      </c>
      <c r="B41" s="25"/>
      <c r="C41" s="30"/>
      <c r="D41" s="123">
        <v>0</v>
      </c>
      <c r="E41" s="32"/>
      <c r="G41" s="3"/>
      <c r="H41" s="3"/>
    </row>
    <row r="42" spans="1:8" s="5" customFormat="1" ht="15.75" x14ac:dyDescent="0.25">
      <c r="A42" s="34" t="s">
        <v>49</v>
      </c>
      <c r="B42" s="18"/>
      <c r="C42" s="30"/>
      <c r="D42" s="43">
        <f>SUM(D37:D41)</f>
        <v>0</v>
      </c>
      <c r="E42" s="32"/>
      <c r="G42" s="3"/>
      <c r="H42" s="3"/>
    </row>
    <row r="43" spans="1:8" s="5" customFormat="1" ht="15.75" x14ac:dyDescent="0.25">
      <c r="A43" s="34"/>
      <c r="B43" s="18"/>
      <c r="C43" s="30"/>
      <c r="D43" s="38"/>
      <c r="E43" s="32"/>
      <c r="G43" s="3"/>
      <c r="H43" s="3"/>
    </row>
    <row r="44" spans="1:8" s="5" customFormat="1" ht="37.15" customHeight="1" x14ac:dyDescent="0.25">
      <c r="A44" s="141" t="s">
        <v>31</v>
      </c>
      <c r="B44" s="141"/>
      <c r="C44" s="141"/>
      <c r="D44" s="141"/>
      <c r="E44" s="32"/>
      <c r="F44" s="3"/>
      <c r="G44" s="3"/>
      <c r="H44" s="3"/>
    </row>
    <row r="45" spans="1:8" s="4" customFormat="1" ht="15.75" x14ac:dyDescent="0.25">
      <c r="A45" s="23"/>
      <c r="B45" s="23"/>
      <c r="C45" s="23"/>
      <c r="D45" s="23"/>
      <c r="E45" s="32"/>
      <c r="F45" s="3"/>
      <c r="G45" s="3"/>
    </row>
    <row r="46" spans="1:8" s="5" customFormat="1" ht="15.75" x14ac:dyDescent="0.25">
      <c r="A46" s="143" t="s">
        <v>39</v>
      </c>
      <c r="B46" s="143"/>
      <c r="C46" s="143"/>
      <c r="D46" s="143"/>
      <c r="E46" s="44">
        <f>SUM(D47:D49)</f>
        <v>0</v>
      </c>
      <c r="G46" s="3"/>
      <c r="H46" s="3"/>
    </row>
    <row r="47" spans="1:8" s="5" customFormat="1" ht="15.75" x14ac:dyDescent="0.25">
      <c r="A47" s="135" t="s">
        <v>36</v>
      </c>
      <c r="B47" s="135"/>
      <c r="C47" s="135"/>
      <c r="D47" s="122">
        <v>0</v>
      </c>
      <c r="E47" s="20"/>
      <c r="G47" s="3"/>
      <c r="H47" s="3"/>
    </row>
    <row r="48" spans="1:8" s="5" customFormat="1" ht="15.75" x14ac:dyDescent="0.25">
      <c r="A48" s="135" t="s">
        <v>37</v>
      </c>
      <c r="B48" s="135"/>
      <c r="C48" s="135"/>
      <c r="D48" s="122">
        <v>0</v>
      </c>
      <c r="E48" s="20"/>
      <c r="G48" s="3"/>
      <c r="H48" s="3"/>
    </row>
    <row r="49" spans="1:8" s="5" customFormat="1" ht="15.75" x14ac:dyDescent="0.25">
      <c r="A49" s="135" t="s">
        <v>38</v>
      </c>
      <c r="B49" s="135"/>
      <c r="C49" s="135"/>
      <c r="D49" s="122">
        <v>0</v>
      </c>
      <c r="E49" s="20"/>
      <c r="G49" s="3"/>
      <c r="H49" s="3"/>
    </row>
    <row r="50" spans="1:8" s="5" customFormat="1" ht="15.75" x14ac:dyDescent="0.25">
      <c r="A50" s="26"/>
      <c r="B50" s="25"/>
      <c r="C50" s="25"/>
      <c r="D50" s="24"/>
      <c r="E50" s="24"/>
      <c r="G50" s="3"/>
      <c r="H50" s="3"/>
    </row>
    <row r="51" spans="1:8" s="4" customFormat="1" ht="15.75" x14ac:dyDescent="0.25">
      <c r="A51" s="143" t="s">
        <v>8</v>
      </c>
      <c r="B51" s="150"/>
      <c r="C51" s="150"/>
      <c r="D51" s="150"/>
      <c r="E51" s="44">
        <f>SUM(D52:D54)</f>
        <v>0</v>
      </c>
      <c r="F51" s="3"/>
      <c r="G51" s="3"/>
    </row>
    <row r="52" spans="1:8" s="5" customFormat="1" ht="15.75" x14ac:dyDescent="0.25">
      <c r="A52" s="135" t="s">
        <v>40</v>
      </c>
      <c r="B52" s="135"/>
      <c r="C52" s="135"/>
      <c r="D52" s="122">
        <v>0</v>
      </c>
      <c r="E52" s="20"/>
      <c r="G52" s="3"/>
      <c r="H52" s="3"/>
    </row>
    <row r="53" spans="1:8" s="5" customFormat="1" ht="15.75" x14ac:dyDescent="0.25">
      <c r="A53" s="135" t="s">
        <v>41</v>
      </c>
      <c r="B53" s="135"/>
      <c r="C53" s="135"/>
      <c r="D53" s="122">
        <v>0</v>
      </c>
      <c r="E53" s="20"/>
      <c r="G53" s="3"/>
      <c r="H53" s="3"/>
    </row>
    <row r="54" spans="1:8" s="5" customFormat="1" ht="15.75" x14ac:dyDescent="0.25">
      <c r="A54" s="135" t="s">
        <v>42</v>
      </c>
      <c r="B54" s="135"/>
      <c r="C54" s="135"/>
      <c r="D54" s="122">
        <v>0</v>
      </c>
      <c r="E54" s="20"/>
      <c r="G54" s="3"/>
      <c r="H54" s="3"/>
    </row>
    <row r="55" spans="1:8" s="5" customFormat="1" ht="15.75" x14ac:dyDescent="0.25">
      <c r="A55" s="26"/>
      <c r="B55" s="25"/>
      <c r="C55" s="25"/>
      <c r="D55" s="24"/>
      <c r="E55" s="24"/>
      <c r="G55" s="3"/>
      <c r="H55" s="3"/>
    </row>
    <row r="56" spans="1:8" s="5" customFormat="1" ht="15.75" x14ac:dyDescent="0.25">
      <c r="A56" s="143" t="s">
        <v>9</v>
      </c>
      <c r="B56" s="143"/>
      <c r="C56" s="143"/>
      <c r="D56" s="143"/>
      <c r="E56" s="44">
        <f>D63+D70</f>
        <v>0</v>
      </c>
      <c r="F56" s="3"/>
      <c r="G56" s="3"/>
      <c r="H56" s="3"/>
    </row>
    <row r="57" spans="1:8" s="5" customFormat="1" ht="15.75" x14ac:dyDescent="0.25">
      <c r="A57" s="24"/>
      <c r="B57" s="25"/>
      <c r="C57" s="25"/>
      <c r="D57" s="24"/>
      <c r="E57" s="24"/>
      <c r="G57" s="3"/>
      <c r="H57" s="3"/>
    </row>
    <row r="58" spans="1:8" s="5" customFormat="1" ht="15.75" x14ac:dyDescent="0.25">
      <c r="A58" s="152" t="s">
        <v>43</v>
      </c>
      <c r="B58" s="152"/>
      <c r="C58" s="152"/>
      <c r="D58" s="152"/>
      <c r="E58" s="21"/>
      <c r="G58" s="3"/>
      <c r="H58" s="3"/>
    </row>
    <row r="59" spans="1:8" s="5" customFormat="1" ht="15.75" x14ac:dyDescent="0.25">
      <c r="A59" s="141" t="s">
        <v>65</v>
      </c>
      <c r="B59" s="141"/>
      <c r="C59" s="141"/>
      <c r="D59" s="141"/>
      <c r="E59" s="21"/>
      <c r="G59" s="3"/>
      <c r="H59" s="3"/>
    </row>
    <row r="60" spans="1:8" s="5" customFormat="1" ht="15.75" x14ac:dyDescent="0.25">
      <c r="A60" s="141" t="s">
        <v>10</v>
      </c>
      <c r="B60" s="141"/>
      <c r="C60" s="141"/>
      <c r="D60" s="141"/>
      <c r="E60" s="21"/>
      <c r="G60" s="3"/>
      <c r="H60" s="3"/>
    </row>
    <row r="61" spans="1:8" s="5" customFormat="1" ht="15.75" x14ac:dyDescent="0.25">
      <c r="A61" s="141" t="s">
        <v>11</v>
      </c>
      <c r="B61" s="141"/>
      <c r="C61" s="141"/>
      <c r="D61" s="141"/>
      <c r="E61" s="21"/>
      <c r="G61" s="3"/>
      <c r="H61" s="3"/>
    </row>
    <row r="62" spans="1:8" s="5" customFormat="1" ht="15.75" x14ac:dyDescent="0.25">
      <c r="A62" s="141" t="s">
        <v>12</v>
      </c>
      <c r="B62" s="141"/>
      <c r="C62" s="141"/>
      <c r="D62" s="141"/>
      <c r="E62" s="21"/>
      <c r="G62" s="3"/>
      <c r="H62" s="3"/>
    </row>
    <row r="63" spans="1:8" s="5" customFormat="1" ht="15.75" x14ac:dyDescent="0.25">
      <c r="A63" s="151" t="s">
        <v>13</v>
      </c>
      <c r="B63" s="151"/>
      <c r="C63" s="151"/>
      <c r="D63" s="124">
        <v>0</v>
      </c>
      <c r="E63" s="31"/>
      <c r="G63" s="3"/>
      <c r="H63" s="3"/>
    </row>
    <row r="64" spans="1:8" s="5" customFormat="1" ht="15.75" x14ac:dyDescent="0.25">
      <c r="A64" s="58"/>
      <c r="B64" s="57"/>
      <c r="C64" s="57"/>
      <c r="D64" s="42"/>
      <c r="E64" s="31"/>
      <c r="G64" s="3"/>
      <c r="H64" s="3"/>
    </row>
    <row r="65" spans="1:8" s="5" customFormat="1" ht="15.75" x14ac:dyDescent="0.25">
      <c r="A65" s="152" t="s">
        <v>43</v>
      </c>
      <c r="B65" s="152"/>
      <c r="C65" s="152"/>
      <c r="D65" s="152"/>
      <c r="E65" s="57"/>
      <c r="G65" s="3"/>
      <c r="H65" s="3"/>
    </row>
    <row r="66" spans="1:8" s="5" customFormat="1" ht="15.75" x14ac:dyDescent="0.25">
      <c r="A66" s="141" t="s">
        <v>65</v>
      </c>
      <c r="B66" s="141"/>
      <c r="C66" s="141"/>
      <c r="D66" s="141"/>
      <c r="E66" s="57"/>
      <c r="G66" s="3"/>
      <c r="H66" s="3"/>
    </row>
    <row r="67" spans="1:8" s="5" customFormat="1" ht="15.75" x14ac:dyDescent="0.25">
      <c r="A67" s="141" t="s">
        <v>15</v>
      </c>
      <c r="B67" s="141"/>
      <c r="C67" s="141"/>
      <c r="D67" s="141"/>
      <c r="E67" s="57"/>
      <c r="G67" s="3"/>
      <c r="H67" s="3"/>
    </row>
    <row r="68" spans="1:8" s="5" customFormat="1" ht="15.75" x14ac:dyDescent="0.25">
      <c r="A68" s="141" t="s">
        <v>16</v>
      </c>
      <c r="B68" s="141"/>
      <c r="C68" s="141"/>
      <c r="D68" s="141"/>
      <c r="E68" s="57"/>
      <c r="G68" s="3"/>
      <c r="H68" s="3"/>
    </row>
    <row r="69" spans="1:8" s="5" customFormat="1" ht="15.75" x14ac:dyDescent="0.25">
      <c r="A69" s="141" t="s">
        <v>17</v>
      </c>
      <c r="B69" s="141"/>
      <c r="C69" s="141"/>
      <c r="D69" s="141"/>
      <c r="E69" s="57"/>
      <c r="G69" s="3"/>
      <c r="H69" s="3"/>
    </row>
    <row r="70" spans="1:8" s="5" customFormat="1" ht="15.75" x14ac:dyDescent="0.25">
      <c r="A70" s="151" t="s">
        <v>13</v>
      </c>
      <c r="B70" s="151"/>
      <c r="C70" s="151"/>
      <c r="D70" s="124">
        <v>0</v>
      </c>
      <c r="E70" s="58"/>
      <c r="G70" s="3"/>
      <c r="H70" s="3"/>
    </row>
    <row r="71" spans="1:8" s="5" customFormat="1" ht="15.75" x14ac:dyDescent="0.25">
      <c r="A71" s="26"/>
      <c r="B71" s="25"/>
      <c r="C71" s="25"/>
      <c r="D71" s="24"/>
      <c r="E71" s="24"/>
      <c r="G71" s="3"/>
      <c r="H71" s="3"/>
    </row>
    <row r="72" spans="1:8" s="5" customFormat="1" ht="15.75" x14ac:dyDescent="0.25">
      <c r="A72" s="143" t="s">
        <v>18</v>
      </c>
      <c r="B72" s="143"/>
      <c r="C72" s="143"/>
      <c r="D72" s="143"/>
      <c r="E72" s="44">
        <f>SUM(D73:D78)</f>
        <v>0</v>
      </c>
      <c r="G72" s="3"/>
      <c r="H72" s="3"/>
    </row>
    <row r="73" spans="1:8" s="5" customFormat="1" ht="15.75" x14ac:dyDescent="0.25">
      <c r="A73" s="127" t="s">
        <v>30</v>
      </c>
      <c r="B73" s="26"/>
      <c r="C73" s="26"/>
      <c r="D73" s="125">
        <f>5040*D7</f>
        <v>0</v>
      </c>
      <c r="E73" s="24"/>
      <c r="F73" s="3"/>
      <c r="G73" s="3"/>
      <c r="H73" s="3"/>
    </row>
    <row r="74" spans="1:8" s="5" customFormat="1" ht="15.75" x14ac:dyDescent="0.25">
      <c r="A74" s="127" t="s">
        <v>54</v>
      </c>
      <c r="B74" s="27"/>
      <c r="C74" s="27"/>
      <c r="D74" s="126">
        <f>495*D7</f>
        <v>0</v>
      </c>
      <c r="E74" s="24"/>
      <c r="F74" s="3"/>
      <c r="G74" s="3"/>
    </row>
    <row r="75" spans="1:8" s="5" customFormat="1" ht="15.75" x14ac:dyDescent="0.25">
      <c r="A75" s="127" t="s">
        <v>55</v>
      </c>
      <c r="B75" s="27"/>
      <c r="C75" s="27"/>
      <c r="D75" s="126">
        <f>454*D7</f>
        <v>0</v>
      </c>
      <c r="E75" s="24"/>
      <c r="F75" s="3"/>
      <c r="G75" s="3"/>
      <c r="H75" s="3"/>
    </row>
    <row r="76" spans="1:8" s="5" customFormat="1" ht="15.75" x14ac:dyDescent="0.25">
      <c r="A76" s="127" t="s">
        <v>56</v>
      </c>
      <c r="B76" s="27"/>
      <c r="C76" s="27"/>
      <c r="D76" s="126">
        <f>575*D7</f>
        <v>0</v>
      </c>
      <c r="E76" s="24"/>
      <c r="F76" s="3"/>
      <c r="G76" s="3"/>
    </row>
    <row r="77" spans="1:8" s="5" customFormat="1" ht="15.75" x14ac:dyDescent="0.25">
      <c r="A77" s="127" t="s">
        <v>51</v>
      </c>
      <c r="B77" s="27"/>
      <c r="C77" s="27"/>
      <c r="D77" s="126">
        <f>1476*D7</f>
        <v>0</v>
      </c>
      <c r="E77" s="24"/>
      <c r="F77" s="3"/>
      <c r="G77" s="3"/>
      <c r="H77" s="8"/>
    </row>
    <row r="78" spans="1:8" s="5" customFormat="1" ht="15.75" x14ac:dyDescent="0.25">
      <c r="A78" s="127" t="s">
        <v>52</v>
      </c>
      <c r="B78" s="27"/>
      <c r="C78" s="27"/>
      <c r="D78" s="126">
        <f>984*D7</f>
        <v>0</v>
      </c>
      <c r="E78" s="24"/>
      <c r="F78" s="3"/>
      <c r="G78" s="3"/>
      <c r="H78" s="8"/>
    </row>
    <row r="79" spans="1:8" s="5" customFormat="1" ht="15.75" x14ac:dyDescent="0.25">
      <c r="A79" s="24"/>
      <c r="B79" s="25"/>
      <c r="C79" s="25"/>
      <c r="D79" s="24"/>
      <c r="E79" s="24"/>
      <c r="F79" s="7"/>
      <c r="G79" s="3"/>
      <c r="H79" s="8"/>
    </row>
    <row r="80" spans="1:8" s="5" customFormat="1" ht="15.75" x14ac:dyDescent="0.25">
      <c r="A80" s="148" t="s">
        <v>19</v>
      </c>
      <c r="B80" s="149"/>
      <c r="C80" s="149"/>
      <c r="D80" s="149"/>
      <c r="E80" s="49">
        <f>E8+E15+E46+E51+E24+E72+E56</f>
        <v>957</v>
      </c>
      <c r="F80" s="7"/>
      <c r="G80" s="3"/>
      <c r="H80" s="8"/>
    </row>
    <row r="81" spans="1:8" s="5" customFormat="1" ht="15.75" x14ac:dyDescent="0.25">
      <c r="A81" s="24"/>
      <c r="B81" s="25"/>
      <c r="C81" s="25"/>
      <c r="D81" s="24"/>
      <c r="E81" s="24"/>
      <c r="F81" s="3"/>
      <c r="G81" s="3"/>
    </row>
    <row r="82" spans="1:8" s="5" customFormat="1" ht="15.75" x14ac:dyDescent="0.25">
      <c r="A82" s="143" t="s">
        <v>20</v>
      </c>
      <c r="B82" s="143"/>
      <c r="C82" s="143"/>
      <c r="D82" s="143"/>
      <c r="E82" s="120">
        <f>SUM(B84*0.244)+SUM(B85*0.012)</f>
        <v>233.50799999999998</v>
      </c>
      <c r="F82" s="3"/>
      <c r="G82" s="3"/>
      <c r="H82" s="3"/>
    </row>
    <row r="83" spans="1:8" s="5" customFormat="1" ht="15.6" customHeight="1" x14ac:dyDescent="0.25">
      <c r="A83" s="40"/>
      <c r="B83" s="18"/>
      <c r="C83" s="18"/>
      <c r="D83" s="40"/>
      <c r="E83" s="24"/>
      <c r="F83" s="3"/>
      <c r="G83" s="3"/>
      <c r="H83" s="3"/>
    </row>
    <row r="84" spans="1:8" s="5" customFormat="1" ht="15.6" customHeight="1" x14ac:dyDescent="0.2">
      <c r="A84" s="128" t="s">
        <v>50</v>
      </c>
      <c r="B84" s="36">
        <f>E8+E15+E24+E46+E51+E72</f>
        <v>957</v>
      </c>
      <c r="C84" s="18"/>
      <c r="D84" s="40"/>
      <c r="E84" s="39"/>
      <c r="F84" s="9"/>
      <c r="G84" s="9"/>
      <c r="H84" s="9"/>
    </row>
    <row r="85" spans="1:8" s="5" customFormat="1" ht="15.6" customHeight="1" x14ac:dyDescent="0.2">
      <c r="A85" s="128" t="s">
        <v>21</v>
      </c>
      <c r="B85" s="36">
        <f>E56</f>
        <v>0</v>
      </c>
      <c r="C85" s="18"/>
      <c r="D85" s="40"/>
      <c r="E85" s="39"/>
      <c r="F85" s="9"/>
      <c r="G85" s="9"/>
      <c r="H85" s="9"/>
    </row>
    <row r="86" spans="1:8" s="5" customFormat="1" ht="15.6" customHeight="1" x14ac:dyDescent="0.2">
      <c r="A86" s="40"/>
      <c r="B86" s="25"/>
      <c r="C86" s="18"/>
      <c r="D86" s="40"/>
      <c r="E86" s="24"/>
      <c r="F86" s="9"/>
      <c r="G86" s="9"/>
      <c r="H86" s="9"/>
    </row>
    <row r="87" spans="1:8" s="5" customFormat="1" ht="13.5" thickBot="1" x14ac:dyDescent="0.25">
      <c r="A87" s="147" t="s">
        <v>22</v>
      </c>
      <c r="B87" s="147"/>
      <c r="C87" s="147"/>
      <c r="D87" s="147"/>
      <c r="E87" s="50">
        <f>E80+E82</f>
        <v>1190.508</v>
      </c>
      <c r="F87" s="9"/>
      <c r="G87" s="9"/>
      <c r="H87" s="9"/>
    </row>
    <row r="88" spans="1:8" s="5" customFormat="1" ht="16.5" thickTop="1" x14ac:dyDescent="0.25">
      <c r="A88" s="3"/>
      <c r="B88" s="6"/>
      <c r="C88" s="6"/>
      <c r="D88" s="3"/>
      <c r="E88" s="3"/>
      <c r="F88" s="9"/>
      <c r="G88" s="9"/>
      <c r="H88" s="9"/>
    </row>
    <row r="89" spans="1:8" s="5" customFormat="1" ht="15.75" x14ac:dyDescent="0.25">
      <c r="A89" s="3"/>
      <c r="B89" s="6"/>
      <c r="C89" s="6"/>
      <c r="D89" s="3"/>
      <c r="E89" s="3"/>
      <c r="F89" s="9"/>
      <c r="G89" s="9"/>
      <c r="H89" s="9"/>
    </row>
    <row r="90" spans="1:8" s="5" customFormat="1" ht="15.75" x14ac:dyDescent="0.25">
      <c r="A90" s="3"/>
      <c r="B90" s="6"/>
      <c r="C90" s="6"/>
      <c r="D90" s="3"/>
      <c r="E90" s="3"/>
      <c r="F90" s="9"/>
      <c r="G90" s="9"/>
      <c r="H90" s="9"/>
    </row>
    <row r="91" spans="1:8" s="5" customFormat="1" ht="15.75" x14ac:dyDescent="0.25">
      <c r="A91" s="3"/>
      <c r="B91" s="6"/>
      <c r="C91" s="6"/>
      <c r="D91" s="3"/>
      <c r="E91" s="3"/>
      <c r="F91" s="9"/>
      <c r="G91" s="9"/>
      <c r="H91" s="9"/>
    </row>
    <row r="92" spans="1:8" s="5" customFormat="1" ht="15.75" x14ac:dyDescent="0.25">
      <c r="A92" s="3"/>
      <c r="B92" s="6"/>
      <c r="C92" s="6"/>
      <c r="D92" s="3"/>
      <c r="E92" s="3"/>
      <c r="F92" s="9"/>
      <c r="G92" s="9"/>
      <c r="H92" s="9"/>
    </row>
    <row r="93" spans="1:8" s="5" customFormat="1" ht="15.75" x14ac:dyDescent="0.25">
      <c r="A93" s="3"/>
      <c r="B93" s="6"/>
      <c r="C93" s="6"/>
      <c r="D93" s="3"/>
      <c r="E93" s="3"/>
      <c r="F93" s="9"/>
      <c r="G93" s="9"/>
      <c r="H93" s="9"/>
    </row>
    <row r="94" spans="1:8" s="5" customFormat="1" ht="15.75" x14ac:dyDescent="0.25">
      <c r="A94" s="3"/>
      <c r="B94" s="6"/>
      <c r="C94" s="6"/>
      <c r="D94" s="3"/>
      <c r="E94" s="3"/>
      <c r="F94" s="9"/>
      <c r="G94" s="9"/>
      <c r="H94" s="9"/>
    </row>
    <row r="95" spans="1:8" s="5" customFormat="1" ht="15.75" x14ac:dyDescent="0.25">
      <c r="A95" s="3"/>
      <c r="B95" s="6"/>
      <c r="C95" s="6"/>
      <c r="D95" s="3"/>
      <c r="E95" s="3"/>
      <c r="F95" s="9"/>
      <c r="G95" s="9"/>
      <c r="H95" s="9"/>
    </row>
    <row r="96" spans="1:8" s="5" customFormat="1" ht="15.75" x14ac:dyDescent="0.25">
      <c r="A96" s="3"/>
      <c r="B96" s="6"/>
      <c r="C96" s="6"/>
      <c r="D96" s="3"/>
      <c r="E96" s="3"/>
      <c r="F96" s="9"/>
      <c r="G96" s="9"/>
      <c r="H96" s="9"/>
    </row>
    <row r="97" spans="1:8" s="5" customFormat="1" ht="15.75" x14ac:dyDescent="0.25">
      <c r="A97" s="3"/>
      <c r="B97" s="6"/>
      <c r="C97" s="6"/>
      <c r="D97" s="3"/>
      <c r="E97" s="3"/>
      <c r="F97" s="9"/>
      <c r="G97" s="9"/>
      <c r="H97" s="9"/>
    </row>
    <row r="98" spans="1:8" s="5" customFormat="1" ht="15.75" x14ac:dyDescent="0.25">
      <c r="A98" s="3"/>
      <c r="B98" s="6"/>
      <c r="C98" s="6"/>
      <c r="D98" s="3"/>
      <c r="E98" s="3"/>
      <c r="F98" s="9"/>
      <c r="G98" s="9"/>
      <c r="H98" s="9"/>
    </row>
    <row r="99" spans="1:8" s="5" customFormat="1" ht="15.75" x14ac:dyDescent="0.25">
      <c r="A99" s="3"/>
      <c r="B99" s="6"/>
      <c r="C99" s="6"/>
      <c r="D99" s="3"/>
      <c r="E99" s="3"/>
      <c r="F99" s="9"/>
      <c r="G99" s="9"/>
      <c r="H99" s="9"/>
    </row>
    <row r="100" spans="1:8" s="5" customFormat="1" ht="15.75" x14ac:dyDescent="0.25">
      <c r="A100" s="3"/>
      <c r="B100" s="6"/>
      <c r="C100" s="6"/>
      <c r="D100" s="3"/>
      <c r="E100" s="3"/>
      <c r="F100" s="9"/>
      <c r="G100" s="9"/>
      <c r="H100" s="9"/>
    </row>
    <row r="101" spans="1:8" s="5" customFormat="1" ht="15.75" x14ac:dyDescent="0.25">
      <c r="A101" s="3"/>
      <c r="B101" s="6"/>
      <c r="C101" s="6"/>
      <c r="D101" s="3"/>
      <c r="E101" s="3"/>
      <c r="F101" s="9"/>
      <c r="G101" s="9"/>
      <c r="H101" s="9"/>
    </row>
    <row r="102" spans="1:8" s="5" customFormat="1" ht="15.75" x14ac:dyDescent="0.25">
      <c r="A102" s="3"/>
      <c r="B102" s="6"/>
      <c r="C102" s="6"/>
      <c r="D102" s="3"/>
      <c r="E102" s="3"/>
      <c r="F102" s="9"/>
      <c r="G102" s="9"/>
      <c r="H102" s="9"/>
    </row>
    <row r="103" spans="1:8" s="5" customFormat="1" ht="15.75" x14ac:dyDescent="0.25">
      <c r="A103" s="3"/>
      <c r="B103" s="6"/>
      <c r="C103" s="6"/>
      <c r="D103" s="3"/>
      <c r="E103" s="3"/>
      <c r="F103" s="9"/>
      <c r="G103" s="9"/>
      <c r="H103" s="9"/>
    </row>
    <row r="104" spans="1:8" s="5" customFormat="1" ht="15.75" x14ac:dyDescent="0.25">
      <c r="A104" s="3"/>
      <c r="B104" s="6"/>
      <c r="C104" s="6"/>
      <c r="D104" s="3"/>
      <c r="E104" s="3"/>
      <c r="F104" s="9"/>
      <c r="G104" s="9"/>
      <c r="H104" s="9"/>
    </row>
    <row r="105" spans="1:8" s="5" customFormat="1" ht="15.75" x14ac:dyDescent="0.25">
      <c r="A105" s="3"/>
      <c r="B105" s="6"/>
      <c r="C105" s="6"/>
      <c r="D105" s="3"/>
      <c r="E105" s="3"/>
      <c r="F105" s="9"/>
      <c r="G105" s="9"/>
      <c r="H105" s="9"/>
    </row>
    <row r="106" spans="1:8" s="5" customFormat="1" ht="15.75" x14ac:dyDescent="0.25">
      <c r="A106" s="3"/>
      <c r="B106" s="6"/>
      <c r="C106" s="6"/>
      <c r="D106" s="3"/>
      <c r="E106" s="3"/>
      <c r="F106" s="9"/>
      <c r="G106" s="9"/>
      <c r="H106" s="9"/>
    </row>
    <row r="107" spans="1:8" s="5" customFormat="1" ht="15.75" x14ac:dyDescent="0.25">
      <c r="A107" s="3"/>
      <c r="B107" s="6"/>
      <c r="C107" s="6"/>
      <c r="D107" s="3"/>
      <c r="E107" s="3"/>
      <c r="F107" s="9"/>
      <c r="G107" s="9"/>
      <c r="H107" s="9"/>
    </row>
    <row r="108" spans="1:8" s="5" customFormat="1" ht="15.75" x14ac:dyDescent="0.25">
      <c r="A108" s="3"/>
      <c r="B108" s="6"/>
      <c r="C108" s="6"/>
      <c r="D108" s="3"/>
      <c r="E108" s="3"/>
      <c r="F108" s="9"/>
      <c r="G108" s="9"/>
      <c r="H108" s="9"/>
    </row>
    <row r="109" spans="1:8" s="5" customFormat="1" x14ac:dyDescent="0.2">
      <c r="A109" s="9"/>
      <c r="B109" s="10"/>
      <c r="C109" s="10"/>
      <c r="D109" s="9"/>
      <c r="E109" s="9"/>
      <c r="F109" s="9"/>
      <c r="G109" s="9"/>
      <c r="H109" s="9"/>
    </row>
    <row r="110" spans="1:8" s="5" customFormat="1" x14ac:dyDescent="0.2">
      <c r="A110" s="9"/>
      <c r="B110" s="10"/>
      <c r="C110" s="10"/>
      <c r="D110" s="9"/>
      <c r="E110" s="9"/>
      <c r="F110" s="9"/>
      <c r="G110" s="9"/>
      <c r="H110" s="9"/>
    </row>
    <row r="111" spans="1:8" s="5" customFormat="1" x14ac:dyDescent="0.2">
      <c r="A111" s="9"/>
      <c r="B111" s="10"/>
      <c r="C111" s="10"/>
      <c r="D111" s="9"/>
      <c r="E111" s="9"/>
      <c r="F111" s="9"/>
      <c r="G111" s="9"/>
      <c r="H111" s="9"/>
    </row>
    <row r="112" spans="1:8" s="5" customFormat="1" x14ac:dyDescent="0.2">
      <c r="A112" s="9"/>
      <c r="B112" s="10"/>
      <c r="C112" s="10"/>
      <c r="D112" s="9"/>
      <c r="E112" s="9"/>
      <c r="F112" s="9"/>
      <c r="G112" s="9"/>
      <c r="H112" s="9"/>
    </row>
    <row r="113" spans="1:8" s="5" customFormat="1" x14ac:dyDescent="0.2">
      <c r="A113" s="9"/>
      <c r="B113" s="10"/>
      <c r="C113" s="10"/>
      <c r="D113" s="9"/>
      <c r="E113" s="9"/>
      <c r="F113" s="9"/>
      <c r="G113" s="9"/>
      <c r="H113" s="9"/>
    </row>
    <row r="114" spans="1:8" s="5" customFormat="1" x14ac:dyDescent="0.2">
      <c r="A114" s="9"/>
      <c r="B114" s="10"/>
      <c r="C114" s="10"/>
      <c r="D114" s="9"/>
      <c r="E114" s="9"/>
      <c r="F114" s="9"/>
      <c r="G114" s="9"/>
      <c r="H114" s="9"/>
    </row>
    <row r="115" spans="1:8" s="5" customFormat="1" x14ac:dyDescent="0.2">
      <c r="A115" s="9"/>
      <c r="B115" s="10"/>
      <c r="C115" s="10"/>
      <c r="D115" s="9"/>
      <c r="E115" s="9"/>
      <c r="F115" s="9"/>
      <c r="G115" s="9"/>
      <c r="H115" s="9"/>
    </row>
    <row r="116" spans="1:8" s="5" customFormat="1" x14ac:dyDescent="0.2">
      <c r="A116" s="9"/>
      <c r="B116" s="10"/>
      <c r="C116" s="10"/>
      <c r="D116" s="9"/>
      <c r="E116" s="9"/>
      <c r="F116" s="9"/>
      <c r="G116" s="9"/>
      <c r="H116" s="9"/>
    </row>
    <row r="117" spans="1:8" s="5" customFormat="1" x14ac:dyDescent="0.2">
      <c r="A117" s="9"/>
      <c r="B117" s="10"/>
      <c r="C117" s="10"/>
      <c r="D117" s="9"/>
      <c r="E117" s="9"/>
      <c r="F117" s="9"/>
      <c r="G117" s="9"/>
      <c r="H117" s="9"/>
    </row>
    <row r="118" spans="1:8" s="5" customFormat="1" x14ac:dyDescent="0.2">
      <c r="A118" s="9"/>
      <c r="B118" s="10"/>
      <c r="C118" s="10"/>
      <c r="D118" s="9"/>
      <c r="E118" s="9"/>
      <c r="F118" s="9"/>
      <c r="G118" s="9"/>
      <c r="H118" s="9"/>
    </row>
    <row r="119" spans="1:8" s="5" customFormat="1" x14ac:dyDescent="0.2">
      <c r="A119" s="9"/>
      <c r="B119" s="10"/>
      <c r="C119" s="10"/>
      <c r="D119" s="9"/>
      <c r="E119" s="9"/>
      <c r="F119" s="9"/>
      <c r="G119" s="9"/>
      <c r="H119" s="9"/>
    </row>
    <row r="120" spans="1:8" s="5" customFormat="1" x14ac:dyDescent="0.2">
      <c r="A120" s="9"/>
      <c r="B120" s="10"/>
      <c r="C120" s="10"/>
      <c r="D120" s="9"/>
      <c r="E120" s="9"/>
      <c r="F120" s="9"/>
      <c r="G120" s="9"/>
      <c r="H120" s="9"/>
    </row>
    <row r="121" spans="1:8" s="5" customFormat="1" x14ac:dyDescent="0.2">
      <c r="A121" s="9"/>
      <c r="B121" s="10"/>
      <c r="C121" s="10"/>
      <c r="D121" s="9"/>
      <c r="E121" s="9"/>
      <c r="F121" s="9"/>
      <c r="G121" s="9"/>
      <c r="H121" s="9"/>
    </row>
    <row r="122" spans="1:8" s="5" customFormat="1" x14ac:dyDescent="0.2">
      <c r="A122" s="9"/>
      <c r="B122" s="10"/>
      <c r="C122" s="10"/>
      <c r="D122" s="9"/>
      <c r="E122" s="9"/>
      <c r="F122" s="9"/>
      <c r="G122" s="9"/>
      <c r="H122" s="9"/>
    </row>
    <row r="123" spans="1:8" s="5" customFormat="1" x14ac:dyDescent="0.2">
      <c r="A123" s="9"/>
      <c r="B123" s="10"/>
      <c r="C123" s="10"/>
      <c r="D123" s="9"/>
      <c r="E123" s="9"/>
      <c r="F123" s="9"/>
      <c r="G123" s="9"/>
      <c r="H123" s="9"/>
    </row>
    <row r="124" spans="1:8" s="5" customFormat="1" x14ac:dyDescent="0.2">
      <c r="A124" s="9"/>
      <c r="B124" s="10"/>
      <c r="C124" s="10"/>
      <c r="D124" s="9"/>
      <c r="E124" s="9"/>
      <c r="F124" s="9"/>
      <c r="G124" s="9"/>
      <c r="H124" s="9"/>
    </row>
    <row r="125" spans="1:8" s="5" customFormat="1" x14ac:dyDescent="0.2">
      <c r="A125" s="9"/>
      <c r="B125" s="10"/>
      <c r="C125" s="10"/>
      <c r="D125" s="9"/>
      <c r="E125" s="9"/>
      <c r="F125" s="9"/>
      <c r="G125" s="9"/>
      <c r="H125" s="9"/>
    </row>
    <row r="126" spans="1:8" s="5" customFormat="1" x14ac:dyDescent="0.2">
      <c r="A126" s="9"/>
      <c r="B126" s="10"/>
      <c r="C126" s="10"/>
      <c r="D126" s="9"/>
      <c r="E126" s="9"/>
      <c r="F126" s="9"/>
      <c r="G126" s="9"/>
      <c r="H126" s="9"/>
    </row>
    <row r="127" spans="1:8" s="5" customFormat="1" x14ac:dyDescent="0.2">
      <c r="A127" s="9"/>
      <c r="B127" s="10"/>
      <c r="C127" s="10"/>
      <c r="D127" s="9"/>
      <c r="E127" s="9"/>
      <c r="F127" s="9"/>
      <c r="G127" s="9"/>
      <c r="H127" s="9"/>
    </row>
    <row r="128" spans="1:8" s="5" customFormat="1" x14ac:dyDescent="0.2">
      <c r="A128" s="9"/>
      <c r="B128" s="10"/>
      <c r="C128" s="10"/>
      <c r="D128" s="9"/>
      <c r="E128" s="9"/>
      <c r="F128" s="9"/>
      <c r="G128" s="9"/>
      <c r="H128" s="9"/>
    </row>
    <row r="129" spans="1:8" s="5" customFormat="1" x14ac:dyDescent="0.2">
      <c r="A129" s="9"/>
      <c r="B129" s="10"/>
      <c r="C129" s="10"/>
      <c r="D129" s="9"/>
      <c r="E129" s="9"/>
      <c r="F129" s="9"/>
      <c r="G129" s="9"/>
      <c r="H129" s="9"/>
    </row>
    <row r="130" spans="1:8" s="5" customFormat="1" x14ac:dyDescent="0.2">
      <c r="A130" s="9"/>
      <c r="B130" s="10"/>
      <c r="C130" s="10"/>
      <c r="D130" s="9"/>
      <c r="E130" s="9"/>
      <c r="F130" s="9"/>
      <c r="G130" s="9"/>
      <c r="H130" s="9"/>
    </row>
    <row r="131" spans="1:8" s="5" customFormat="1" x14ac:dyDescent="0.2">
      <c r="A131" s="9"/>
      <c r="B131" s="10"/>
      <c r="C131" s="10"/>
      <c r="D131" s="9"/>
      <c r="E131" s="9"/>
      <c r="F131" s="9"/>
      <c r="G131" s="9"/>
      <c r="H131" s="9"/>
    </row>
    <row r="132" spans="1:8" s="5" customFormat="1" x14ac:dyDescent="0.2">
      <c r="A132" s="9"/>
      <c r="B132" s="10"/>
      <c r="C132" s="10"/>
      <c r="D132" s="9"/>
      <c r="E132" s="9"/>
      <c r="F132" s="9"/>
      <c r="G132" s="9"/>
      <c r="H132" s="9"/>
    </row>
    <row r="133" spans="1:8" s="5" customFormat="1" x14ac:dyDescent="0.2">
      <c r="A133" s="9"/>
      <c r="B133" s="10"/>
      <c r="C133" s="10"/>
      <c r="D133" s="9"/>
      <c r="E133" s="9"/>
      <c r="F133" s="9"/>
      <c r="G133" s="9"/>
      <c r="H133" s="9"/>
    </row>
    <row r="134" spans="1:8" s="5" customFormat="1" x14ac:dyDescent="0.2">
      <c r="A134" s="9"/>
      <c r="B134" s="10"/>
      <c r="C134" s="10"/>
      <c r="D134" s="9"/>
      <c r="E134" s="9"/>
      <c r="F134" s="9"/>
      <c r="G134" s="9"/>
      <c r="H134" s="9"/>
    </row>
    <row r="135" spans="1:8" s="5" customFormat="1" x14ac:dyDescent="0.2">
      <c r="A135" s="9"/>
      <c r="B135" s="10"/>
      <c r="C135" s="10"/>
      <c r="D135" s="9"/>
      <c r="E135" s="9"/>
      <c r="F135" s="9"/>
      <c r="G135" s="9"/>
      <c r="H135" s="9"/>
    </row>
    <row r="136" spans="1:8" s="5" customFormat="1" x14ac:dyDescent="0.2">
      <c r="A136" s="9"/>
      <c r="B136" s="10"/>
      <c r="C136" s="10"/>
      <c r="D136" s="9"/>
      <c r="E136" s="9"/>
      <c r="F136" s="9"/>
      <c r="G136" s="9"/>
      <c r="H136" s="9"/>
    </row>
    <row r="137" spans="1:8" s="5" customFormat="1" x14ac:dyDescent="0.2">
      <c r="A137" s="9"/>
      <c r="B137" s="10"/>
      <c r="C137" s="10"/>
      <c r="D137" s="9"/>
      <c r="E137" s="9"/>
      <c r="F137" s="9"/>
      <c r="G137" s="9"/>
      <c r="H137" s="9"/>
    </row>
    <row r="138" spans="1:8" s="5" customFormat="1" x14ac:dyDescent="0.2">
      <c r="A138" s="9"/>
      <c r="B138" s="10"/>
      <c r="C138" s="10"/>
      <c r="D138" s="9"/>
      <c r="E138" s="9"/>
      <c r="F138" s="9"/>
      <c r="G138" s="9"/>
      <c r="H138" s="9"/>
    </row>
    <row r="139" spans="1:8" s="5" customFormat="1" x14ac:dyDescent="0.2">
      <c r="A139" s="9"/>
      <c r="B139" s="10"/>
      <c r="C139" s="10"/>
      <c r="D139" s="9"/>
      <c r="E139" s="9"/>
      <c r="F139" s="9"/>
      <c r="G139" s="9"/>
      <c r="H139" s="9"/>
    </row>
    <row r="140" spans="1:8" s="5" customFormat="1" x14ac:dyDescent="0.2">
      <c r="A140" s="9"/>
      <c r="B140" s="10"/>
      <c r="C140" s="10"/>
      <c r="D140" s="9"/>
      <c r="E140" s="9"/>
      <c r="F140" s="9"/>
      <c r="G140" s="9"/>
      <c r="H140" s="9"/>
    </row>
    <row r="141" spans="1:8" s="5" customFormat="1" x14ac:dyDescent="0.2">
      <c r="A141" s="9"/>
      <c r="B141" s="10"/>
      <c r="C141" s="10"/>
      <c r="D141" s="9"/>
      <c r="E141" s="9"/>
      <c r="F141" s="9"/>
      <c r="G141" s="9"/>
      <c r="H141" s="9"/>
    </row>
    <row r="142" spans="1:8" s="5" customFormat="1" x14ac:dyDescent="0.2">
      <c r="A142" s="9"/>
      <c r="B142" s="10"/>
      <c r="C142" s="10"/>
      <c r="D142" s="9"/>
      <c r="E142" s="9"/>
      <c r="F142" s="9"/>
      <c r="G142" s="9"/>
      <c r="H142" s="9"/>
    </row>
    <row r="143" spans="1:8" s="5" customFormat="1" x14ac:dyDescent="0.2">
      <c r="A143" s="9"/>
      <c r="B143" s="10"/>
      <c r="C143" s="10"/>
      <c r="D143" s="9"/>
      <c r="E143" s="9"/>
      <c r="F143" s="9"/>
      <c r="G143" s="9"/>
      <c r="H143" s="9"/>
    </row>
    <row r="144" spans="1:8" s="5" customFormat="1" x14ac:dyDescent="0.2">
      <c r="A144" s="9"/>
      <c r="B144" s="10"/>
      <c r="C144" s="10"/>
      <c r="D144" s="9"/>
      <c r="E144" s="9"/>
      <c r="F144" s="9"/>
      <c r="G144" s="9"/>
      <c r="H144" s="9"/>
    </row>
    <row r="145" spans="1:8" s="5" customFormat="1" x14ac:dyDescent="0.2">
      <c r="A145" s="9"/>
      <c r="B145" s="10"/>
      <c r="C145" s="10"/>
      <c r="D145" s="9"/>
      <c r="E145" s="9"/>
      <c r="F145" s="9"/>
      <c r="G145" s="9"/>
      <c r="H145" s="9"/>
    </row>
    <row r="146" spans="1:8" s="5" customFormat="1" x14ac:dyDescent="0.2">
      <c r="A146" s="9"/>
      <c r="B146" s="10"/>
      <c r="C146" s="10"/>
      <c r="D146" s="9"/>
      <c r="E146" s="9"/>
      <c r="F146" s="9"/>
      <c r="G146" s="9"/>
      <c r="H146" s="9"/>
    </row>
    <row r="147" spans="1:8" s="5" customFormat="1" x14ac:dyDescent="0.2">
      <c r="A147" s="9"/>
      <c r="B147" s="10"/>
      <c r="C147" s="10"/>
      <c r="D147" s="9"/>
      <c r="E147" s="9"/>
      <c r="F147" s="9"/>
      <c r="G147" s="9"/>
      <c r="H147" s="9"/>
    </row>
    <row r="148" spans="1:8" s="5" customFormat="1" x14ac:dyDescent="0.2">
      <c r="A148" s="9"/>
      <c r="B148" s="10"/>
      <c r="C148" s="10"/>
      <c r="D148" s="9"/>
      <c r="E148" s="9"/>
      <c r="F148" s="9"/>
      <c r="G148" s="9"/>
      <c r="H148" s="9"/>
    </row>
    <row r="149" spans="1:8" s="5" customFormat="1" x14ac:dyDescent="0.2">
      <c r="A149" s="9"/>
      <c r="B149" s="10"/>
      <c r="C149" s="10"/>
      <c r="D149" s="9"/>
      <c r="E149" s="9"/>
      <c r="F149" s="9"/>
      <c r="G149" s="9"/>
      <c r="H149" s="9"/>
    </row>
    <row r="150" spans="1:8" s="5" customFormat="1" x14ac:dyDescent="0.2">
      <c r="A150" s="9"/>
      <c r="B150" s="10"/>
      <c r="C150" s="10"/>
      <c r="D150" s="9"/>
      <c r="E150" s="9"/>
      <c r="F150" s="9"/>
      <c r="G150" s="9"/>
      <c r="H150" s="9"/>
    </row>
    <row r="151" spans="1:8" s="5" customFormat="1" x14ac:dyDescent="0.2">
      <c r="A151" s="9"/>
      <c r="B151" s="10"/>
      <c r="C151" s="10"/>
      <c r="D151" s="9"/>
      <c r="E151" s="9"/>
      <c r="F151" s="9"/>
      <c r="G151" s="9"/>
      <c r="H151" s="9"/>
    </row>
    <row r="152" spans="1:8" s="5" customFormat="1" x14ac:dyDescent="0.2">
      <c r="A152" s="9"/>
      <c r="B152" s="10"/>
      <c r="C152" s="10"/>
      <c r="D152" s="9"/>
      <c r="E152" s="9"/>
      <c r="F152" s="9"/>
      <c r="G152" s="9"/>
      <c r="H152" s="9"/>
    </row>
    <row r="153" spans="1:8" s="5" customFormat="1" x14ac:dyDescent="0.2">
      <c r="A153" s="9"/>
      <c r="B153" s="10"/>
      <c r="C153" s="10"/>
      <c r="D153" s="9"/>
      <c r="E153" s="9"/>
      <c r="F153" s="9"/>
      <c r="G153" s="9"/>
      <c r="H153" s="9"/>
    </row>
    <row r="154" spans="1:8" x14ac:dyDescent="0.2">
      <c r="A154" s="9"/>
      <c r="B154" s="10"/>
      <c r="C154" s="10"/>
      <c r="D154" s="9"/>
      <c r="E154" s="9"/>
      <c r="F154" s="11"/>
      <c r="G154" s="11"/>
      <c r="H154" s="11"/>
    </row>
    <row r="155" spans="1:8" x14ac:dyDescent="0.2">
      <c r="A155" s="9"/>
      <c r="B155" s="10"/>
      <c r="C155" s="10"/>
      <c r="D155" s="9"/>
      <c r="E155" s="9"/>
      <c r="F155" s="11"/>
      <c r="G155" s="11"/>
      <c r="H155" s="11"/>
    </row>
    <row r="156" spans="1:8" x14ac:dyDescent="0.2">
      <c r="A156" s="9"/>
      <c r="B156" s="10"/>
      <c r="C156" s="10"/>
      <c r="D156" s="9"/>
      <c r="E156" s="9"/>
      <c r="F156" s="11"/>
      <c r="G156" s="11"/>
      <c r="H156" s="11"/>
    </row>
    <row r="157" spans="1:8" x14ac:dyDescent="0.2">
      <c r="A157" s="9"/>
      <c r="B157" s="10"/>
      <c r="C157" s="10"/>
      <c r="D157" s="9"/>
      <c r="E157" s="9"/>
      <c r="F157" s="11"/>
      <c r="G157" s="11"/>
      <c r="H157" s="11"/>
    </row>
    <row r="158" spans="1:8" x14ac:dyDescent="0.2">
      <c r="A158" s="9"/>
      <c r="B158" s="10"/>
      <c r="C158" s="10"/>
      <c r="D158" s="9"/>
      <c r="E158" s="9"/>
      <c r="F158" s="11"/>
      <c r="G158" s="11"/>
      <c r="H158" s="11"/>
    </row>
    <row r="159" spans="1:8" x14ac:dyDescent="0.2">
      <c r="A159" s="9"/>
      <c r="B159" s="10"/>
      <c r="C159" s="10"/>
      <c r="D159" s="9"/>
      <c r="E159" s="9"/>
      <c r="F159" s="11"/>
      <c r="G159" s="11"/>
      <c r="H159" s="11"/>
    </row>
    <row r="160" spans="1:8" x14ac:dyDescent="0.2">
      <c r="A160" s="11"/>
      <c r="B160" s="12"/>
      <c r="C160" s="12"/>
      <c r="D160" s="11"/>
      <c r="E160" s="11"/>
      <c r="F160" s="11"/>
      <c r="G160" s="11"/>
      <c r="H160" s="11"/>
    </row>
    <row r="161" spans="1:8" x14ac:dyDescent="0.2">
      <c r="A161" s="11"/>
      <c r="B161" s="12"/>
      <c r="C161" s="12"/>
      <c r="D161" s="11"/>
      <c r="E161" s="11"/>
      <c r="F161" s="11"/>
      <c r="G161" s="11"/>
      <c r="H161" s="11"/>
    </row>
    <row r="162" spans="1:8" x14ac:dyDescent="0.2">
      <c r="A162" s="11"/>
      <c r="B162" s="12"/>
      <c r="C162" s="12"/>
      <c r="D162" s="11"/>
      <c r="E162" s="11"/>
      <c r="F162" s="11"/>
      <c r="G162" s="11"/>
      <c r="H162" s="11"/>
    </row>
    <row r="163" spans="1:8" x14ac:dyDescent="0.2">
      <c r="A163" s="11"/>
      <c r="B163" s="12"/>
      <c r="C163" s="12"/>
      <c r="D163" s="11"/>
      <c r="E163" s="11"/>
      <c r="F163" s="11"/>
      <c r="G163" s="11"/>
      <c r="H163" s="11"/>
    </row>
    <row r="164" spans="1:8" x14ac:dyDescent="0.2">
      <c r="A164" s="11"/>
      <c r="B164" s="12"/>
      <c r="C164" s="12"/>
      <c r="D164" s="11"/>
      <c r="E164" s="11"/>
      <c r="F164" s="11"/>
      <c r="G164" s="11"/>
      <c r="H164" s="11"/>
    </row>
    <row r="165" spans="1:8" x14ac:dyDescent="0.2">
      <c r="A165" s="11"/>
      <c r="B165" s="12"/>
      <c r="C165" s="12"/>
      <c r="D165" s="11"/>
      <c r="E165" s="11"/>
      <c r="F165" s="11"/>
      <c r="G165" s="11"/>
      <c r="H165" s="11"/>
    </row>
    <row r="166" spans="1:8" x14ac:dyDescent="0.2">
      <c r="A166" s="11"/>
      <c r="B166" s="12"/>
      <c r="C166" s="12"/>
      <c r="D166" s="11"/>
      <c r="E166" s="11"/>
      <c r="F166" s="11"/>
      <c r="G166" s="11"/>
      <c r="H166" s="11"/>
    </row>
    <row r="167" spans="1:8" x14ac:dyDescent="0.2">
      <c r="A167" s="11"/>
      <c r="B167" s="12"/>
      <c r="C167" s="12"/>
      <c r="D167" s="11"/>
      <c r="E167" s="11"/>
      <c r="F167" s="11"/>
      <c r="G167" s="11"/>
      <c r="H167" s="11"/>
    </row>
    <row r="168" spans="1:8" x14ac:dyDescent="0.2">
      <c r="A168" s="11"/>
      <c r="B168" s="12"/>
      <c r="C168" s="12"/>
      <c r="D168" s="11"/>
      <c r="E168" s="11"/>
      <c r="F168" s="11"/>
      <c r="G168" s="11"/>
      <c r="H168" s="11"/>
    </row>
    <row r="169" spans="1:8" x14ac:dyDescent="0.2">
      <c r="A169" s="11"/>
      <c r="B169" s="12"/>
      <c r="C169" s="12"/>
      <c r="D169" s="11"/>
      <c r="E169" s="11"/>
      <c r="F169" s="11"/>
      <c r="G169" s="11"/>
      <c r="H169" s="11"/>
    </row>
    <row r="170" spans="1:8" x14ac:dyDescent="0.2">
      <c r="A170" s="11"/>
      <c r="B170" s="12"/>
      <c r="C170" s="12"/>
      <c r="D170" s="11"/>
      <c r="E170" s="11"/>
      <c r="F170" s="11"/>
      <c r="G170" s="11"/>
      <c r="H170" s="11"/>
    </row>
    <row r="171" spans="1:8" x14ac:dyDescent="0.2">
      <c r="A171" s="11"/>
      <c r="B171" s="12"/>
      <c r="C171" s="12"/>
      <c r="D171" s="11"/>
      <c r="E171" s="11"/>
      <c r="F171" s="11"/>
      <c r="G171" s="11"/>
      <c r="H171" s="11"/>
    </row>
    <row r="172" spans="1:8" x14ac:dyDescent="0.2">
      <c r="A172" s="11"/>
      <c r="B172" s="12"/>
      <c r="C172" s="12"/>
      <c r="D172" s="11"/>
      <c r="E172" s="11"/>
      <c r="F172" s="11"/>
      <c r="G172" s="11"/>
      <c r="H172" s="11"/>
    </row>
    <row r="173" spans="1:8" x14ac:dyDescent="0.2">
      <c r="A173" s="11"/>
      <c r="B173" s="12"/>
      <c r="C173" s="12"/>
      <c r="D173" s="11"/>
      <c r="E173" s="11"/>
      <c r="F173" s="11"/>
      <c r="G173" s="11"/>
      <c r="H173" s="11"/>
    </row>
    <row r="174" spans="1:8" x14ac:dyDescent="0.2">
      <c r="A174" s="11"/>
      <c r="B174" s="12"/>
      <c r="C174" s="12"/>
      <c r="D174" s="11"/>
      <c r="E174" s="11"/>
      <c r="F174" s="11"/>
      <c r="G174" s="11"/>
      <c r="H174" s="11"/>
    </row>
    <row r="175" spans="1:8" x14ac:dyDescent="0.2">
      <c r="A175" s="11"/>
      <c r="B175" s="12"/>
      <c r="C175" s="12"/>
      <c r="D175" s="11"/>
      <c r="E175" s="11"/>
      <c r="F175" s="11"/>
      <c r="G175" s="11"/>
      <c r="H175" s="11"/>
    </row>
    <row r="176" spans="1:8" x14ac:dyDescent="0.2">
      <c r="A176" s="11"/>
      <c r="B176" s="12"/>
      <c r="C176" s="12"/>
      <c r="D176" s="11"/>
      <c r="E176" s="11"/>
      <c r="F176" s="11"/>
      <c r="G176" s="11"/>
      <c r="H176" s="11"/>
    </row>
    <row r="177" spans="1:8" x14ac:dyDescent="0.2">
      <c r="A177" s="11"/>
      <c r="B177" s="12"/>
      <c r="C177" s="12"/>
      <c r="D177" s="11"/>
      <c r="E177" s="11"/>
      <c r="F177" s="11"/>
      <c r="G177" s="11"/>
      <c r="H177" s="11"/>
    </row>
    <row r="178" spans="1:8" x14ac:dyDescent="0.2">
      <c r="A178" s="11"/>
      <c r="B178" s="12"/>
      <c r="C178" s="12"/>
      <c r="D178" s="11"/>
      <c r="E178" s="11"/>
      <c r="F178" s="11"/>
      <c r="G178" s="11"/>
      <c r="H178" s="11"/>
    </row>
    <row r="179" spans="1:8" x14ac:dyDescent="0.2">
      <c r="A179" s="11"/>
      <c r="B179" s="12"/>
      <c r="C179" s="12"/>
      <c r="D179" s="11"/>
      <c r="E179" s="11"/>
      <c r="F179" s="11"/>
      <c r="G179" s="11"/>
      <c r="H179" s="11"/>
    </row>
    <row r="180" spans="1:8" x14ac:dyDescent="0.2">
      <c r="A180" s="11"/>
      <c r="B180" s="12"/>
      <c r="C180" s="12"/>
      <c r="D180" s="11"/>
      <c r="E180" s="11"/>
      <c r="F180" s="11"/>
      <c r="G180" s="11"/>
      <c r="H180" s="11"/>
    </row>
    <row r="181" spans="1:8" x14ac:dyDescent="0.2">
      <c r="A181" s="11"/>
      <c r="B181" s="12"/>
      <c r="C181" s="12"/>
      <c r="D181" s="11"/>
      <c r="E181" s="11"/>
      <c r="F181" s="11"/>
      <c r="G181" s="11"/>
      <c r="H181" s="11"/>
    </row>
    <row r="182" spans="1:8" x14ac:dyDescent="0.2">
      <c r="A182" s="11"/>
      <c r="B182" s="12"/>
      <c r="C182" s="12"/>
      <c r="D182" s="11"/>
      <c r="E182" s="11"/>
      <c r="F182" s="11"/>
      <c r="G182" s="11"/>
      <c r="H182" s="11"/>
    </row>
    <row r="183" spans="1:8" x14ac:dyDescent="0.2">
      <c r="A183" s="11"/>
      <c r="B183" s="12"/>
      <c r="C183" s="12"/>
      <c r="D183" s="11"/>
      <c r="E183" s="11"/>
      <c r="F183" s="11"/>
      <c r="G183" s="11"/>
      <c r="H183" s="11"/>
    </row>
    <row r="184" spans="1:8" x14ac:dyDescent="0.2">
      <c r="A184" s="11"/>
      <c r="B184" s="12"/>
      <c r="C184" s="12"/>
      <c r="D184" s="11"/>
      <c r="E184" s="11"/>
      <c r="F184" s="11"/>
      <c r="G184" s="11"/>
      <c r="H184" s="11"/>
    </row>
    <row r="185" spans="1:8" x14ac:dyDescent="0.2">
      <c r="A185" s="11"/>
      <c r="B185" s="12"/>
      <c r="C185" s="12"/>
      <c r="D185" s="11"/>
      <c r="E185" s="11"/>
      <c r="F185" s="11"/>
      <c r="G185" s="11"/>
      <c r="H185" s="11"/>
    </row>
    <row r="186" spans="1:8" x14ac:dyDescent="0.2">
      <c r="A186" s="11"/>
      <c r="B186" s="12"/>
      <c r="C186" s="12"/>
      <c r="D186" s="11"/>
      <c r="E186" s="11"/>
      <c r="F186" s="11"/>
      <c r="G186" s="11"/>
      <c r="H186" s="11"/>
    </row>
    <row r="187" spans="1:8" x14ac:dyDescent="0.2">
      <c r="A187" s="11"/>
      <c r="B187" s="12"/>
      <c r="C187" s="12"/>
      <c r="D187" s="11"/>
      <c r="E187" s="11"/>
      <c r="F187" s="11"/>
      <c r="G187" s="11"/>
      <c r="H187" s="11"/>
    </row>
    <row r="188" spans="1:8" x14ac:dyDescent="0.2">
      <c r="A188" s="11"/>
      <c r="B188" s="12"/>
      <c r="C188" s="12"/>
      <c r="D188" s="11"/>
      <c r="E188" s="11"/>
      <c r="F188" s="11"/>
      <c r="G188" s="11"/>
      <c r="H188" s="11"/>
    </row>
    <row r="189" spans="1:8" x14ac:dyDescent="0.2">
      <c r="A189" s="11"/>
      <c r="B189" s="12"/>
      <c r="C189" s="12"/>
      <c r="D189" s="11"/>
      <c r="E189" s="11"/>
      <c r="F189" s="11"/>
      <c r="G189" s="11"/>
      <c r="H189" s="11"/>
    </row>
    <row r="190" spans="1:8" x14ac:dyDescent="0.2">
      <c r="A190" s="11"/>
      <c r="B190" s="12"/>
      <c r="C190" s="12"/>
      <c r="D190" s="11"/>
      <c r="E190" s="11"/>
      <c r="F190" s="11"/>
      <c r="G190" s="11"/>
      <c r="H190" s="11"/>
    </row>
    <row r="191" spans="1:8" x14ac:dyDescent="0.2">
      <c r="A191" s="11"/>
      <c r="B191" s="12"/>
      <c r="C191" s="12"/>
      <c r="D191" s="11"/>
      <c r="E191" s="11"/>
      <c r="F191" s="11"/>
      <c r="G191" s="11"/>
      <c r="H191" s="11"/>
    </row>
    <row r="192" spans="1:8" x14ac:dyDescent="0.2">
      <c r="A192" s="11"/>
      <c r="B192" s="12"/>
      <c r="C192" s="12"/>
      <c r="D192" s="11"/>
      <c r="E192" s="11"/>
      <c r="F192" s="11"/>
      <c r="G192" s="11"/>
      <c r="H192" s="11"/>
    </row>
    <row r="193" spans="1:8" x14ac:dyDescent="0.2">
      <c r="A193" s="11"/>
      <c r="B193" s="12"/>
      <c r="C193" s="12"/>
      <c r="D193" s="11"/>
      <c r="E193" s="11"/>
      <c r="F193" s="11"/>
      <c r="G193" s="11"/>
      <c r="H193" s="11"/>
    </row>
    <row r="194" spans="1:8" x14ac:dyDescent="0.2">
      <c r="A194" s="11"/>
      <c r="B194" s="12"/>
      <c r="C194" s="12"/>
      <c r="D194" s="11"/>
      <c r="E194" s="11"/>
      <c r="F194" s="11"/>
      <c r="G194" s="11"/>
      <c r="H194" s="11"/>
    </row>
    <row r="195" spans="1:8" x14ac:dyDescent="0.2">
      <c r="A195" s="11"/>
      <c r="B195" s="12"/>
      <c r="C195" s="12"/>
      <c r="D195" s="11"/>
      <c r="E195" s="11"/>
      <c r="F195" s="11"/>
      <c r="G195" s="11"/>
      <c r="H195" s="11"/>
    </row>
    <row r="196" spans="1:8" x14ac:dyDescent="0.2">
      <c r="A196" s="11"/>
      <c r="B196" s="12"/>
      <c r="C196" s="12"/>
      <c r="D196" s="11"/>
      <c r="E196" s="11"/>
      <c r="F196" s="11"/>
      <c r="G196" s="11"/>
      <c r="H196" s="11"/>
    </row>
    <row r="197" spans="1:8" x14ac:dyDescent="0.2">
      <c r="A197" s="11"/>
      <c r="B197" s="12"/>
      <c r="C197" s="12"/>
      <c r="D197" s="11"/>
      <c r="E197" s="11"/>
      <c r="F197" s="11"/>
      <c r="G197" s="11"/>
      <c r="H197" s="11"/>
    </row>
    <row r="198" spans="1:8" x14ac:dyDescent="0.2">
      <c r="A198" s="11"/>
      <c r="B198" s="12"/>
      <c r="C198" s="12"/>
      <c r="D198" s="11"/>
      <c r="E198" s="11"/>
      <c r="F198" s="11"/>
      <c r="G198" s="11"/>
      <c r="H198" s="11"/>
    </row>
    <row r="199" spans="1:8" x14ac:dyDescent="0.2">
      <c r="A199" s="11"/>
      <c r="B199" s="12"/>
      <c r="C199" s="12"/>
      <c r="D199" s="11"/>
      <c r="E199" s="11"/>
      <c r="F199" s="11"/>
      <c r="G199" s="11"/>
      <c r="H199" s="11"/>
    </row>
    <row r="200" spans="1:8" x14ac:dyDescent="0.2">
      <c r="A200" s="11"/>
      <c r="B200" s="12"/>
      <c r="C200" s="12"/>
      <c r="D200" s="11"/>
      <c r="E200" s="11"/>
    </row>
    <row r="201" spans="1:8" x14ac:dyDescent="0.2">
      <c r="A201" s="11"/>
      <c r="B201" s="12"/>
      <c r="C201" s="12"/>
      <c r="D201" s="11"/>
      <c r="E201" s="11"/>
    </row>
    <row r="202" spans="1:8" x14ac:dyDescent="0.2">
      <c r="A202" s="11"/>
      <c r="B202" s="12"/>
      <c r="C202" s="12"/>
      <c r="D202" s="11"/>
      <c r="E202" s="11"/>
    </row>
    <row r="203" spans="1:8" x14ac:dyDescent="0.2">
      <c r="A203" s="11"/>
      <c r="B203" s="12"/>
      <c r="C203" s="12"/>
      <c r="D203" s="11"/>
      <c r="E203" s="11"/>
    </row>
    <row r="204" spans="1:8" x14ac:dyDescent="0.2">
      <c r="A204" s="11"/>
      <c r="B204" s="12"/>
      <c r="C204" s="12"/>
      <c r="D204" s="11"/>
      <c r="E204" s="11"/>
    </row>
    <row r="205" spans="1:8" x14ac:dyDescent="0.2">
      <c r="A205" s="11"/>
      <c r="B205" s="12"/>
      <c r="C205" s="12"/>
      <c r="D205" s="11"/>
      <c r="E205" s="11"/>
    </row>
  </sheetData>
  <sheetProtection insertRows="0"/>
  <mergeCells count="40">
    <mergeCell ref="A1:E1"/>
    <mergeCell ref="A5:E5"/>
    <mergeCell ref="B7:C7"/>
    <mergeCell ref="A8:D8"/>
    <mergeCell ref="A2:E2"/>
    <mergeCell ref="A3:E3"/>
    <mergeCell ref="A51:D51"/>
    <mergeCell ref="A13:D13"/>
    <mergeCell ref="A14:B14"/>
    <mergeCell ref="A15:D15"/>
    <mergeCell ref="A24:D24"/>
    <mergeCell ref="A34:D34"/>
    <mergeCell ref="A44:D44"/>
    <mergeCell ref="A46:D46"/>
    <mergeCell ref="A47:C47"/>
    <mergeCell ref="A48:C48"/>
    <mergeCell ref="A49:C49"/>
    <mergeCell ref="A66:D66"/>
    <mergeCell ref="A52:C52"/>
    <mergeCell ref="A53:C53"/>
    <mergeCell ref="A54:C54"/>
    <mergeCell ref="A56:D56"/>
    <mergeCell ref="A58:D58"/>
    <mergeCell ref="A59:D59"/>
    <mergeCell ref="A12:D12"/>
    <mergeCell ref="A82:D82"/>
    <mergeCell ref="A87:D87"/>
    <mergeCell ref="A10:B10"/>
    <mergeCell ref="A11:D11"/>
    <mergeCell ref="A67:D67"/>
    <mergeCell ref="A68:D68"/>
    <mergeCell ref="A69:D69"/>
    <mergeCell ref="A70:C70"/>
    <mergeCell ref="A72:D72"/>
    <mergeCell ref="A80:D80"/>
    <mergeCell ref="A60:D60"/>
    <mergeCell ref="A61:D61"/>
    <mergeCell ref="A62:D62"/>
    <mergeCell ref="A63:C63"/>
    <mergeCell ref="A65:D65"/>
  </mergeCells>
  <printOptions horizontalCentered="1"/>
  <pageMargins left="0.7" right="0.7" top="0.75" bottom="0.75" header="0.3" footer="0.3"/>
  <pageSetup scale="94" orientation="portrait" r:id="rId1"/>
  <headerFooter differentFirst="1">
    <oddFooter>&amp;L&amp;A&amp;RPage &amp;N</oddFooter>
  </headerFooter>
  <rowBreaks count="1" manualBreakCount="1"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7"/>
  <sheetViews>
    <sheetView topLeftCell="A9" workbookViewId="0">
      <selection activeCell="G12" sqref="G12"/>
    </sheetView>
  </sheetViews>
  <sheetFormatPr defaultRowHeight="15" x14ac:dyDescent="0.25"/>
  <cols>
    <col min="1" max="1" width="22.42578125" style="69" customWidth="1"/>
    <col min="2" max="2" width="14.85546875" style="69" customWidth="1"/>
    <col min="3" max="3" width="14.140625" style="69" customWidth="1"/>
    <col min="4" max="4" width="14.28515625" style="68" customWidth="1"/>
    <col min="5" max="6" width="11" style="68" bestFit="1" customWidth="1"/>
    <col min="7" max="9" width="12.7109375" style="68" customWidth="1"/>
    <col min="10" max="10" width="12.28515625" style="68" customWidth="1"/>
    <col min="11" max="12" width="13.28515625" style="68" customWidth="1"/>
    <col min="13" max="13" width="14.28515625" style="68" customWidth="1"/>
    <col min="14" max="28" width="8.85546875" style="68"/>
    <col min="29" max="256" width="8.85546875" style="69"/>
    <col min="257" max="257" width="22.42578125" style="69" customWidth="1"/>
    <col min="258" max="258" width="14.85546875" style="69" customWidth="1"/>
    <col min="259" max="259" width="14.140625" style="69" customWidth="1"/>
    <col min="260" max="260" width="14.28515625" style="69" customWidth="1"/>
    <col min="261" max="262" width="11" style="69" bestFit="1" customWidth="1"/>
    <col min="263" max="265" width="12.7109375" style="69" customWidth="1"/>
    <col min="266" max="266" width="12.28515625" style="69" customWidth="1"/>
    <col min="267" max="268" width="13.28515625" style="69" customWidth="1"/>
    <col min="269" max="269" width="14.28515625" style="69" customWidth="1"/>
    <col min="270" max="512" width="8.85546875" style="69"/>
    <col min="513" max="513" width="22.42578125" style="69" customWidth="1"/>
    <col min="514" max="514" width="14.85546875" style="69" customWidth="1"/>
    <col min="515" max="515" width="14.140625" style="69" customWidth="1"/>
    <col min="516" max="516" width="14.28515625" style="69" customWidth="1"/>
    <col min="517" max="518" width="11" style="69" bestFit="1" customWidth="1"/>
    <col min="519" max="521" width="12.7109375" style="69" customWidth="1"/>
    <col min="522" max="522" width="12.28515625" style="69" customWidth="1"/>
    <col min="523" max="524" width="13.28515625" style="69" customWidth="1"/>
    <col min="525" max="525" width="14.28515625" style="69" customWidth="1"/>
    <col min="526" max="768" width="8.85546875" style="69"/>
    <col min="769" max="769" width="22.42578125" style="69" customWidth="1"/>
    <col min="770" max="770" width="14.85546875" style="69" customWidth="1"/>
    <col min="771" max="771" width="14.140625" style="69" customWidth="1"/>
    <col min="772" max="772" width="14.28515625" style="69" customWidth="1"/>
    <col min="773" max="774" width="11" style="69" bestFit="1" customWidth="1"/>
    <col min="775" max="777" width="12.7109375" style="69" customWidth="1"/>
    <col min="778" max="778" width="12.28515625" style="69" customWidth="1"/>
    <col min="779" max="780" width="13.28515625" style="69" customWidth="1"/>
    <col min="781" max="781" width="14.28515625" style="69" customWidth="1"/>
    <col min="782" max="1024" width="8.85546875" style="69"/>
    <col min="1025" max="1025" width="22.42578125" style="69" customWidth="1"/>
    <col min="1026" max="1026" width="14.85546875" style="69" customWidth="1"/>
    <col min="1027" max="1027" width="14.140625" style="69" customWidth="1"/>
    <col min="1028" max="1028" width="14.28515625" style="69" customWidth="1"/>
    <col min="1029" max="1030" width="11" style="69" bestFit="1" customWidth="1"/>
    <col min="1031" max="1033" width="12.7109375" style="69" customWidth="1"/>
    <col min="1034" max="1034" width="12.28515625" style="69" customWidth="1"/>
    <col min="1035" max="1036" width="13.28515625" style="69" customWidth="1"/>
    <col min="1037" max="1037" width="14.28515625" style="69" customWidth="1"/>
    <col min="1038" max="1280" width="8.85546875" style="69"/>
    <col min="1281" max="1281" width="22.42578125" style="69" customWidth="1"/>
    <col min="1282" max="1282" width="14.85546875" style="69" customWidth="1"/>
    <col min="1283" max="1283" width="14.140625" style="69" customWidth="1"/>
    <col min="1284" max="1284" width="14.28515625" style="69" customWidth="1"/>
    <col min="1285" max="1286" width="11" style="69" bestFit="1" customWidth="1"/>
    <col min="1287" max="1289" width="12.7109375" style="69" customWidth="1"/>
    <col min="1290" max="1290" width="12.28515625" style="69" customWidth="1"/>
    <col min="1291" max="1292" width="13.28515625" style="69" customWidth="1"/>
    <col min="1293" max="1293" width="14.28515625" style="69" customWidth="1"/>
    <col min="1294" max="1536" width="8.85546875" style="69"/>
    <col min="1537" max="1537" width="22.42578125" style="69" customWidth="1"/>
    <col min="1538" max="1538" width="14.85546875" style="69" customWidth="1"/>
    <col min="1539" max="1539" width="14.140625" style="69" customWidth="1"/>
    <col min="1540" max="1540" width="14.28515625" style="69" customWidth="1"/>
    <col min="1541" max="1542" width="11" style="69" bestFit="1" customWidth="1"/>
    <col min="1543" max="1545" width="12.7109375" style="69" customWidth="1"/>
    <col min="1546" max="1546" width="12.28515625" style="69" customWidth="1"/>
    <col min="1547" max="1548" width="13.28515625" style="69" customWidth="1"/>
    <col min="1549" max="1549" width="14.28515625" style="69" customWidth="1"/>
    <col min="1550" max="1792" width="8.85546875" style="69"/>
    <col min="1793" max="1793" width="22.42578125" style="69" customWidth="1"/>
    <col min="1794" max="1794" width="14.85546875" style="69" customWidth="1"/>
    <col min="1795" max="1795" width="14.140625" style="69" customWidth="1"/>
    <col min="1796" max="1796" width="14.28515625" style="69" customWidth="1"/>
    <col min="1797" max="1798" width="11" style="69" bestFit="1" customWidth="1"/>
    <col min="1799" max="1801" width="12.7109375" style="69" customWidth="1"/>
    <col min="1802" max="1802" width="12.28515625" style="69" customWidth="1"/>
    <col min="1803" max="1804" width="13.28515625" style="69" customWidth="1"/>
    <col min="1805" max="1805" width="14.28515625" style="69" customWidth="1"/>
    <col min="1806" max="2048" width="8.85546875" style="69"/>
    <col min="2049" max="2049" width="22.42578125" style="69" customWidth="1"/>
    <col min="2050" max="2050" width="14.85546875" style="69" customWidth="1"/>
    <col min="2051" max="2051" width="14.140625" style="69" customWidth="1"/>
    <col min="2052" max="2052" width="14.28515625" style="69" customWidth="1"/>
    <col min="2053" max="2054" width="11" style="69" bestFit="1" customWidth="1"/>
    <col min="2055" max="2057" width="12.7109375" style="69" customWidth="1"/>
    <col min="2058" max="2058" width="12.28515625" style="69" customWidth="1"/>
    <col min="2059" max="2060" width="13.28515625" style="69" customWidth="1"/>
    <col min="2061" max="2061" width="14.28515625" style="69" customWidth="1"/>
    <col min="2062" max="2304" width="8.85546875" style="69"/>
    <col min="2305" max="2305" width="22.42578125" style="69" customWidth="1"/>
    <col min="2306" max="2306" width="14.85546875" style="69" customWidth="1"/>
    <col min="2307" max="2307" width="14.140625" style="69" customWidth="1"/>
    <col min="2308" max="2308" width="14.28515625" style="69" customWidth="1"/>
    <col min="2309" max="2310" width="11" style="69" bestFit="1" customWidth="1"/>
    <col min="2311" max="2313" width="12.7109375" style="69" customWidth="1"/>
    <col min="2314" max="2314" width="12.28515625" style="69" customWidth="1"/>
    <col min="2315" max="2316" width="13.28515625" style="69" customWidth="1"/>
    <col min="2317" max="2317" width="14.28515625" style="69" customWidth="1"/>
    <col min="2318" max="2560" width="8.85546875" style="69"/>
    <col min="2561" max="2561" width="22.42578125" style="69" customWidth="1"/>
    <col min="2562" max="2562" width="14.85546875" style="69" customWidth="1"/>
    <col min="2563" max="2563" width="14.140625" style="69" customWidth="1"/>
    <col min="2564" max="2564" width="14.28515625" style="69" customWidth="1"/>
    <col min="2565" max="2566" width="11" style="69" bestFit="1" customWidth="1"/>
    <col min="2567" max="2569" width="12.7109375" style="69" customWidth="1"/>
    <col min="2570" max="2570" width="12.28515625" style="69" customWidth="1"/>
    <col min="2571" max="2572" width="13.28515625" style="69" customWidth="1"/>
    <col min="2573" max="2573" width="14.28515625" style="69" customWidth="1"/>
    <col min="2574" max="2816" width="8.85546875" style="69"/>
    <col min="2817" max="2817" width="22.42578125" style="69" customWidth="1"/>
    <col min="2818" max="2818" width="14.85546875" style="69" customWidth="1"/>
    <col min="2819" max="2819" width="14.140625" style="69" customWidth="1"/>
    <col min="2820" max="2820" width="14.28515625" style="69" customWidth="1"/>
    <col min="2821" max="2822" width="11" style="69" bestFit="1" customWidth="1"/>
    <col min="2823" max="2825" width="12.7109375" style="69" customWidth="1"/>
    <col min="2826" max="2826" width="12.28515625" style="69" customWidth="1"/>
    <col min="2827" max="2828" width="13.28515625" style="69" customWidth="1"/>
    <col min="2829" max="2829" width="14.28515625" style="69" customWidth="1"/>
    <col min="2830" max="3072" width="8.85546875" style="69"/>
    <col min="3073" max="3073" width="22.42578125" style="69" customWidth="1"/>
    <col min="3074" max="3074" width="14.85546875" style="69" customWidth="1"/>
    <col min="3075" max="3075" width="14.140625" style="69" customWidth="1"/>
    <col min="3076" max="3076" width="14.28515625" style="69" customWidth="1"/>
    <col min="3077" max="3078" width="11" style="69" bestFit="1" customWidth="1"/>
    <col min="3079" max="3081" width="12.7109375" style="69" customWidth="1"/>
    <col min="3082" max="3082" width="12.28515625" style="69" customWidth="1"/>
    <col min="3083" max="3084" width="13.28515625" style="69" customWidth="1"/>
    <col min="3085" max="3085" width="14.28515625" style="69" customWidth="1"/>
    <col min="3086" max="3328" width="8.85546875" style="69"/>
    <col min="3329" max="3329" width="22.42578125" style="69" customWidth="1"/>
    <col min="3330" max="3330" width="14.85546875" style="69" customWidth="1"/>
    <col min="3331" max="3331" width="14.140625" style="69" customWidth="1"/>
    <col min="3332" max="3332" width="14.28515625" style="69" customWidth="1"/>
    <col min="3333" max="3334" width="11" style="69" bestFit="1" customWidth="1"/>
    <col min="3335" max="3337" width="12.7109375" style="69" customWidth="1"/>
    <col min="3338" max="3338" width="12.28515625" style="69" customWidth="1"/>
    <col min="3339" max="3340" width="13.28515625" style="69" customWidth="1"/>
    <col min="3341" max="3341" width="14.28515625" style="69" customWidth="1"/>
    <col min="3342" max="3584" width="8.85546875" style="69"/>
    <col min="3585" max="3585" width="22.42578125" style="69" customWidth="1"/>
    <col min="3586" max="3586" width="14.85546875" style="69" customWidth="1"/>
    <col min="3587" max="3587" width="14.140625" style="69" customWidth="1"/>
    <col min="3588" max="3588" width="14.28515625" style="69" customWidth="1"/>
    <col min="3589" max="3590" width="11" style="69" bestFit="1" customWidth="1"/>
    <col min="3591" max="3593" width="12.7109375" style="69" customWidth="1"/>
    <col min="3594" max="3594" width="12.28515625" style="69" customWidth="1"/>
    <col min="3595" max="3596" width="13.28515625" style="69" customWidth="1"/>
    <col min="3597" max="3597" width="14.28515625" style="69" customWidth="1"/>
    <col min="3598" max="3840" width="8.85546875" style="69"/>
    <col min="3841" max="3841" width="22.42578125" style="69" customWidth="1"/>
    <col min="3842" max="3842" width="14.85546875" style="69" customWidth="1"/>
    <col min="3843" max="3843" width="14.140625" style="69" customWidth="1"/>
    <col min="3844" max="3844" width="14.28515625" style="69" customWidth="1"/>
    <col min="3845" max="3846" width="11" style="69" bestFit="1" customWidth="1"/>
    <col min="3847" max="3849" width="12.7109375" style="69" customWidth="1"/>
    <col min="3850" max="3850" width="12.28515625" style="69" customWidth="1"/>
    <col min="3851" max="3852" width="13.28515625" style="69" customWidth="1"/>
    <col min="3853" max="3853" width="14.28515625" style="69" customWidth="1"/>
    <col min="3854" max="4096" width="8.85546875" style="69"/>
    <col min="4097" max="4097" width="22.42578125" style="69" customWidth="1"/>
    <col min="4098" max="4098" width="14.85546875" style="69" customWidth="1"/>
    <col min="4099" max="4099" width="14.140625" style="69" customWidth="1"/>
    <col min="4100" max="4100" width="14.28515625" style="69" customWidth="1"/>
    <col min="4101" max="4102" width="11" style="69" bestFit="1" customWidth="1"/>
    <col min="4103" max="4105" width="12.7109375" style="69" customWidth="1"/>
    <col min="4106" max="4106" width="12.28515625" style="69" customWidth="1"/>
    <col min="4107" max="4108" width="13.28515625" style="69" customWidth="1"/>
    <col min="4109" max="4109" width="14.28515625" style="69" customWidth="1"/>
    <col min="4110" max="4352" width="8.85546875" style="69"/>
    <col min="4353" max="4353" width="22.42578125" style="69" customWidth="1"/>
    <col min="4354" max="4354" width="14.85546875" style="69" customWidth="1"/>
    <col min="4355" max="4355" width="14.140625" style="69" customWidth="1"/>
    <col min="4356" max="4356" width="14.28515625" style="69" customWidth="1"/>
    <col min="4357" max="4358" width="11" style="69" bestFit="1" customWidth="1"/>
    <col min="4359" max="4361" width="12.7109375" style="69" customWidth="1"/>
    <col min="4362" max="4362" width="12.28515625" style="69" customWidth="1"/>
    <col min="4363" max="4364" width="13.28515625" style="69" customWidth="1"/>
    <col min="4365" max="4365" width="14.28515625" style="69" customWidth="1"/>
    <col min="4366" max="4608" width="8.85546875" style="69"/>
    <col min="4609" max="4609" width="22.42578125" style="69" customWidth="1"/>
    <col min="4610" max="4610" width="14.85546875" style="69" customWidth="1"/>
    <col min="4611" max="4611" width="14.140625" style="69" customWidth="1"/>
    <col min="4612" max="4612" width="14.28515625" style="69" customWidth="1"/>
    <col min="4613" max="4614" width="11" style="69" bestFit="1" customWidth="1"/>
    <col min="4615" max="4617" width="12.7109375" style="69" customWidth="1"/>
    <col min="4618" max="4618" width="12.28515625" style="69" customWidth="1"/>
    <col min="4619" max="4620" width="13.28515625" style="69" customWidth="1"/>
    <col min="4621" max="4621" width="14.28515625" style="69" customWidth="1"/>
    <col min="4622" max="4864" width="8.85546875" style="69"/>
    <col min="4865" max="4865" width="22.42578125" style="69" customWidth="1"/>
    <col min="4866" max="4866" width="14.85546875" style="69" customWidth="1"/>
    <col min="4867" max="4867" width="14.140625" style="69" customWidth="1"/>
    <col min="4868" max="4868" width="14.28515625" style="69" customWidth="1"/>
    <col min="4869" max="4870" width="11" style="69" bestFit="1" customWidth="1"/>
    <col min="4871" max="4873" width="12.7109375" style="69" customWidth="1"/>
    <col min="4874" max="4874" width="12.28515625" style="69" customWidth="1"/>
    <col min="4875" max="4876" width="13.28515625" style="69" customWidth="1"/>
    <col min="4877" max="4877" width="14.28515625" style="69" customWidth="1"/>
    <col min="4878" max="5120" width="8.85546875" style="69"/>
    <col min="5121" max="5121" width="22.42578125" style="69" customWidth="1"/>
    <col min="5122" max="5122" width="14.85546875" style="69" customWidth="1"/>
    <col min="5123" max="5123" width="14.140625" style="69" customWidth="1"/>
    <col min="5124" max="5124" width="14.28515625" style="69" customWidth="1"/>
    <col min="5125" max="5126" width="11" style="69" bestFit="1" customWidth="1"/>
    <col min="5127" max="5129" width="12.7109375" style="69" customWidth="1"/>
    <col min="5130" max="5130" width="12.28515625" style="69" customWidth="1"/>
    <col min="5131" max="5132" width="13.28515625" style="69" customWidth="1"/>
    <col min="5133" max="5133" width="14.28515625" style="69" customWidth="1"/>
    <col min="5134" max="5376" width="8.85546875" style="69"/>
    <col min="5377" max="5377" width="22.42578125" style="69" customWidth="1"/>
    <col min="5378" max="5378" width="14.85546875" style="69" customWidth="1"/>
    <col min="5379" max="5379" width="14.140625" style="69" customWidth="1"/>
    <col min="5380" max="5380" width="14.28515625" style="69" customWidth="1"/>
    <col min="5381" max="5382" width="11" style="69" bestFit="1" customWidth="1"/>
    <col min="5383" max="5385" width="12.7109375" style="69" customWidth="1"/>
    <col min="5386" max="5386" width="12.28515625" style="69" customWidth="1"/>
    <col min="5387" max="5388" width="13.28515625" style="69" customWidth="1"/>
    <col min="5389" max="5389" width="14.28515625" style="69" customWidth="1"/>
    <col min="5390" max="5632" width="8.85546875" style="69"/>
    <col min="5633" max="5633" width="22.42578125" style="69" customWidth="1"/>
    <col min="5634" max="5634" width="14.85546875" style="69" customWidth="1"/>
    <col min="5635" max="5635" width="14.140625" style="69" customWidth="1"/>
    <col min="5636" max="5636" width="14.28515625" style="69" customWidth="1"/>
    <col min="5637" max="5638" width="11" style="69" bestFit="1" customWidth="1"/>
    <col min="5639" max="5641" width="12.7109375" style="69" customWidth="1"/>
    <col min="5642" max="5642" width="12.28515625" style="69" customWidth="1"/>
    <col min="5643" max="5644" width="13.28515625" style="69" customWidth="1"/>
    <col min="5645" max="5645" width="14.28515625" style="69" customWidth="1"/>
    <col min="5646" max="5888" width="8.85546875" style="69"/>
    <col min="5889" max="5889" width="22.42578125" style="69" customWidth="1"/>
    <col min="5890" max="5890" width="14.85546875" style="69" customWidth="1"/>
    <col min="5891" max="5891" width="14.140625" style="69" customWidth="1"/>
    <col min="5892" max="5892" width="14.28515625" style="69" customWidth="1"/>
    <col min="5893" max="5894" width="11" style="69" bestFit="1" customWidth="1"/>
    <col min="5895" max="5897" width="12.7109375" style="69" customWidth="1"/>
    <col min="5898" max="5898" width="12.28515625" style="69" customWidth="1"/>
    <col min="5899" max="5900" width="13.28515625" style="69" customWidth="1"/>
    <col min="5901" max="5901" width="14.28515625" style="69" customWidth="1"/>
    <col min="5902" max="6144" width="8.85546875" style="69"/>
    <col min="6145" max="6145" width="22.42578125" style="69" customWidth="1"/>
    <col min="6146" max="6146" width="14.85546875" style="69" customWidth="1"/>
    <col min="6147" max="6147" width="14.140625" style="69" customWidth="1"/>
    <col min="6148" max="6148" width="14.28515625" style="69" customWidth="1"/>
    <col min="6149" max="6150" width="11" style="69" bestFit="1" customWidth="1"/>
    <col min="6151" max="6153" width="12.7109375" style="69" customWidth="1"/>
    <col min="6154" max="6154" width="12.28515625" style="69" customWidth="1"/>
    <col min="6155" max="6156" width="13.28515625" style="69" customWidth="1"/>
    <col min="6157" max="6157" width="14.28515625" style="69" customWidth="1"/>
    <col min="6158" max="6400" width="8.85546875" style="69"/>
    <col min="6401" max="6401" width="22.42578125" style="69" customWidth="1"/>
    <col min="6402" max="6402" width="14.85546875" style="69" customWidth="1"/>
    <col min="6403" max="6403" width="14.140625" style="69" customWidth="1"/>
    <col min="6404" max="6404" width="14.28515625" style="69" customWidth="1"/>
    <col min="6405" max="6406" width="11" style="69" bestFit="1" customWidth="1"/>
    <col min="6407" max="6409" width="12.7109375" style="69" customWidth="1"/>
    <col min="6410" max="6410" width="12.28515625" style="69" customWidth="1"/>
    <col min="6411" max="6412" width="13.28515625" style="69" customWidth="1"/>
    <col min="6413" max="6413" width="14.28515625" style="69" customWidth="1"/>
    <col min="6414" max="6656" width="8.85546875" style="69"/>
    <col min="6657" max="6657" width="22.42578125" style="69" customWidth="1"/>
    <col min="6658" max="6658" width="14.85546875" style="69" customWidth="1"/>
    <col min="6659" max="6659" width="14.140625" style="69" customWidth="1"/>
    <col min="6660" max="6660" width="14.28515625" style="69" customWidth="1"/>
    <col min="6661" max="6662" width="11" style="69" bestFit="1" customWidth="1"/>
    <col min="6663" max="6665" width="12.7109375" style="69" customWidth="1"/>
    <col min="6666" max="6666" width="12.28515625" style="69" customWidth="1"/>
    <col min="6667" max="6668" width="13.28515625" style="69" customWidth="1"/>
    <col min="6669" max="6669" width="14.28515625" style="69" customWidth="1"/>
    <col min="6670" max="6912" width="8.85546875" style="69"/>
    <col min="6913" max="6913" width="22.42578125" style="69" customWidth="1"/>
    <col min="6914" max="6914" width="14.85546875" style="69" customWidth="1"/>
    <col min="6915" max="6915" width="14.140625" style="69" customWidth="1"/>
    <col min="6916" max="6916" width="14.28515625" style="69" customWidth="1"/>
    <col min="6917" max="6918" width="11" style="69" bestFit="1" customWidth="1"/>
    <col min="6919" max="6921" width="12.7109375" style="69" customWidth="1"/>
    <col min="6922" max="6922" width="12.28515625" style="69" customWidth="1"/>
    <col min="6923" max="6924" width="13.28515625" style="69" customWidth="1"/>
    <col min="6925" max="6925" width="14.28515625" style="69" customWidth="1"/>
    <col min="6926" max="7168" width="8.85546875" style="69"/>
    <col min="7169" max="7169" width="22.42578125" style="69" customWidth="1"/>
    <col min="7170" max="7170" width="14.85546875" style="69" customWidth="1"/>
    <col min="7171" max="7171" width="14.140625" style="69" customWidth="1"/>
    <col min="7172" max="7172" width="14.28515625" style="69" customWidth="1"/>
    <col min="7173" max="7174" width="11" style="69" bestFit="1" customWidth="1"/>
    <col min="7175" max="7177" width="12.7109375" style="69" customWidth="1"/>
    <col min="7178" max="7178" width="12.28515625" style="69" customWidth="1"/>
    <col min="7179" max="7180" width="13.28515625" style="69" customWidth="1"/>
    <col min="7181" max="7181" width="14.28515625" style="69" customWidth="1"/>
    <col min="7182" max="7424" width="8.85546875" style="69"/>
    <col min="7425" max="7425" width="22.42578125" style="69" customWidth="1"/>
    <col min="7426" max="7426" width="14.85546875" style="69" customWidth="1"/>
    <col min="7427" max="7427" width="14.140625" style="69" customWidth="1"/>
    <col min="7428" max="7428" width="14.28515625" style="69" customWidth="1"/>
    <col min="7429" max="7430" width="11" style="69" bestFit="1" customWidth="1"/>
    <col min="7431" max="7433" width="12.7109375" style="69" customWidth="1"/>
    <col min="7434" max="7434" width="12.28515625" style="69" customWidth="1"/>
    <col min="7435" max="7436" width="13.28515625" style="69" customWidth="1"/>
    <col min="7437" max="7437" width="14.28515625" style="69" customWidth="1"/>
    <col min="7438" max="7680" width="8.85546875" style="69"/>
    <col min="7681" max="7681" width="22.42578125" style="69" customWidth="1"/>
    <col min="7682" max="7682" width="14.85546875" style="69" customWidth="1"/>
    <col min="7683" max="7683" width="14.140625" style="69" customWidth="1"/>
    <col min="7684" max="7684" width="14.28515625" style="69" customWidth="1"/>
    <col min="7685" max="7686" width="11" style="69" bestFit="1" customWidth="1"/>
    <col min="7687" max="7689" width="12.7109375" style="69" customWidth="1"/>
    <col min="7690" max="7690" width="12.28515625" style="69" customWidth="1"/>
    <col min="7691" max="7692" width="13.28515625" style="69" customWidth="1"/>
    <col min="7693" max="7693" width="14.28515625" style="69" customWidth="1"/>
    <col min="7694" max="7936" width="8.85546875" style="69"/>
    <col min="7937" max="7937" width="22.42578125" style="69" customWidth="1"/>
    <col min="7938" max="7938" width="14.85546875" style="69" customWidth="1"/>
    <col min="7939" max="7939" width="14.140625" style="69" customWidth="1"/>
    <col min="7940" max="7940" width="14.28515625" style="69" customWidth="1"/>
    <col min="7941" max="7942" width="11" style="69" bestFit="1" customWidth="1"/>
    <col min="7943" max="7945" width="12.7109375" style="69" customWidth="1"/>
    <col min="7946" max="7946" width="12.28515625" style="69" customWidth="1"/>
    <col min="7947" max="7948" width="13.28515625" style="69" customWidth="1"/>
    <col min="7949" max="7949" width="14.28515625" style="69" customWidth="1"/>
    <col min="7950" max="8192" width="8.85546875" style="69"/>
    <col min="8193" max="8193" width="22.42578125" style="69" customWidth="1"/>
    <col min="8194" max="8194" width="14.85546875" style="69" customWidth="1"/>
    <col min="8195" max="8195" width="14.140625" style="69" customWidth="1"/>
    <col min="8196" max="8196" width="14.28515625" style="69" customWidth="1"/>
    <col min="8197" max="8198" width="11" style="69" bestFit="1" customWidth="1"/>
    <col min="8199" max="8201" width="12.7109375" style="69" customWidth="1"/>
    <col min="8202" max="8202" width="12.28515625" style="69" customWidth="1"/>
    <col min="8203" max="8204" width="13.28515625" style="69" customWidth="1"/>
    <col min="8205" max="8205" width="14.28515625" style="69" customWidth="1"/>
    <col min="8206" max="8448" width="8.85546875" style="69"/>
    <col min="8449" max="8449" width="22.42578125" style="69" customWidth="1"/>
    <col min="8450" max="8450" width="14.85546875" style="69" customWidth="1"/>
    <col min="8451" max="8451" width="14.140625" style="69" customWidth="1"/>
    <col min="8452" max="8452" width="14.28515625" style="69" customWidth="1"/>
    <col min="8453" max="8454" width="11" style="69" bestFit="1" customWidth="1"/>
    <col min="8455" max="8457" width="12.7109375" style="69" customWidth="1"/>
    <col min="8458" max="8458" width="12.28515625" style="69" customWidth="1"/>
    <col min="8459" max="8460" width="13.28515625" style="69" customWidth="1"/>
    <col min="8461" max="8461" width="14.28515625" style="69" customWidth="1"/>
    <col min="8462" max="8704" width="8.85546875" style="69"/>
    <col min="8705" max="8705" width="22.42578125" style="69" customWidth="1"/>
    <col min="8706" max="8706" width="14.85546875" style="69" customWidth="1"/>
    <col min="8707" max="8707" width="14.140625" style="69" customWidth="1"/>
    <col min="8708" max="8708" width="14.28515625" style="69" customWidth="1"/>
    <col min="8709" max="8710" width="11" style="69" bestFit="1" customWidth="1"/>
    <col min="8711" max="8713" width="12.7109375" style="69" customWidth="1"/>
    <col min="8714" max="8714" width="12.28515625" style="69" customWidth="1"/>
    <col min="8715" max="8716" width="13.28515625" style="69" customWidth="1"/>
    <col min="8717" max="8717" width="14.28515625" style="69" customWidth="1"/>
    <col min="8718" max="8960" width="8.85546875" style="69"/>
    <col min="8961" max="8961" width="22.42578125" style="69" customWidth="1"/>
    <col min="8962" max="8962" width="14.85546875" style="69" customWidth="1"/>
    <col min="8963" max="8963" width="14.140625" style="69" customWidth="1"/>
    <col min="8964" max="8964" width="14.28515625" style="69" customWidth="1"/>
    <col min="8965" max="8966" width="11" style="69" bestFit="1" customWidth="1"/>
    <col min="8967" max="8969" width="12.7109375" style="69" customWidth="1"/>
    <col min="8970" max="8970" width="12.28515625" style="69" customWidth="1"/>
    <col min="8971" max="8972" width="13.28515625" style="69" customWidth="1"/>
    <col min="8973" max="8973" width="14.28515625" style="69" customWidth="1"/>
    <col min="8974" max="9216" width="8.85546875" style="69"/>
    <col min="9217" max="9217" width="22.42578125" style="69" customWidth="1"/>
    <col min="9218" max="9218" width="14.85546875" style="69" customWidth="1"/>
    <col min="9219" max="9219" width="14.140625" style="69" customWidth="1"/>
    <col min="9220" max="9220" width="14.28515625" style="69" customWidth="1"/>
    <col min="9221" max="9222" width="11" style="69" bestFit="1" customWidth="1"/>
    <col min="9223" max="9225" width="12.7109375" style="69" customWidth="1"/>
    <col min="9226" max="9226" width="12.28515625" style="69" customWidth="1"/>
    <col min="9227" max="9228" width="13.28515625" style="69" customWidth="1"/>
    <col min="9229" max="9229" width="14.28515625" style="69" customWidth="1"/>
    <col min="9230" max="9472" width="8.85546875" style="69"/>
    <col min="9473" max="9473" width="22.42578125" style="69" customWidth="1"/>
    <col min="9474" max="9474" width="14.85546875" style="69" customWidth="1"/>
    <col min="9475" max="9475" width="14.140625" style="69" customWidth="1"/>
    <col min="9476" max="9476" width="14.28515625" style="69" customWidth="1"/>
    <col min="9477" max="9478" width="11" style="69" bestFit="1" customWidth="1"/>
    <col min="9479" max="9481" width="12.7109375" style="69" customWidth="1"/>
    <col min="9482" max="9482" width="12.28515625" style="69" customWidth="1"/>
    <col min="9483" max="9484" width="13.28515625" style="69" customWidth="1"/>
    <col min="9485" max="9485" width="14.28515625" style="69" customWidth="1"/>
    <col min="9486" max="9728" width="8.85546875" style="69"/>
    <col min="9729" max="9729" width="22.42578125" style="69" customWidth="1"/>
    <col min="9730" max="9730" width="14.85546875" style="69" customWidth="1"/>
    <col min="9731" max="9731" width="14.140625" style="69" customWidth="1"/>
    <col min="9732" max="9732" width="14.28515625" style="69" customWidth="1"/>
    <col min="9733" max="9734" width="11" style="69" bestFit="1" customWidth="1"/>
    <col min="9735" max="9737" width="12.7109375" style="69" customWidth="1"/>
    <col min="9738" max="9738" width="12.28515625" style="69" customWidth="1"/>
    <col min="9739" max="9740" width="13.28515625" style="69" customWidth="1"/>
    <col min="9741" max="9741" width="14.28515625" style="69" customWidth="1"/>
    <col min="9742" max="9984" width="8.85546875" style="69"/>
    <col min="9985" max="9985" width="22.42578125" style="69" customWidth="1"/>
    <col min="9986" max="9986" width="14.85546875" style="69" customWidth="1"/>
    <col min="9987" max="9987" width="14.140625" style="69" customWidth="1"/>
    <col min="9988" max="9988" width="14.28515625" style="69" customWidth="1"/>
    <col min="9989" max="9990" width="11" style="69" bestFit="1" customWidth="1"/>
    <col min="9991" max="9993" width="12.7109375" style="69" customWidth="1"/>
    <col min="9994" max="9994" width="12.28515625" style="69" customWidth="1"/>
    <col min="9995" max="9996" width="13.28515625" style="69" customWidth="1"/>
    <col min="9997" max="9997" width="14.28515625" style="69" customWidth="1"/>
    <col min="9998" max="10240" width="8.85546875" style="69"/>
    <col min="10241" max="10241" width="22.42578125" style="69" customWidth="1"/>
    <col min="10242" max="10242" width="14.85546875" style="69" customWidth="1"/>
    <col min="10243" max="10243" width="14.140625" style="69" customWidth="1"/>
    <col min="10244" max="10244" width="14.28515625" style="69" customWidth="1"/>
    <col min="10245" max="10246" width="11" style="69" bestFit="1" customWidth="1"/>
    <col min="10247" max="10249" width="12.7109375" style="69" customWidth="1"/>
    <col min="10250" max="10250" width="12.28515625" style="69" customWidth="1"/>
    <col min="10251" max="10252" width="13.28515625" style="69" customWidth="1"/>
    <col min="10253" max="10253" width="14.28515625" style="69" customWidth="1"/>
    <col min="10254" max="10496" width="8.85546875" style="69"/>
    <col min="10497" max="10497" width="22.42578125" style="69" customWidth="1"/>
    <col min="10498" max="10498" width="14.85546875" style="69" customWidth="1"/>
    <col min="10499" max="10499" width="14.140625" style="69" customWidth="1"/>
    <col min="10500" max="10500" width="14.28515625" style="69" customWidth="1"/>
    <col min="10501" max="10502" width="11" style="69" bestFit="1" customWidth="1"/>
    <col min="10503" max="10505" width="12.7109375" style="69" customWidth="1"/>
    <col min="10506" max="10506" width="12.28515625" style="69" customWidth="1"/>
    <col min="10507" max="10508" width="13.28515625" style="69" customWidth="1"/>
    <col min="10509" max="10509" width="14.28515625" style="69" customWidth="1"/>
    <col min="10510" max="10752" width="8.85546875" style="69"/>
    <col min="10753" max="10753" width="22.42578125" style="69" customWidth="1"/>
    <col min="10754" max="10754" width="14.85546875" style="69" customWidth="1"/>
    <col min="10755" max="10755" width="14.140625" style="69" customWidth="1"/>
    <col min="10756" max="10756" width="14.28515625" style="69" customWidth="1"/>
    <col min="10757" max="10758" width="11" style="69" bestFit="1" customWidth="1"/>
    <col min="10759" max="10761" width="12.7109375" style="69" customWidth="1"/>
    <col min="10762" max="10762" width="12.28515625" style="69" customWidth="1"/>
    <col min="10763" max="10764" width="13.28515625" style="69" customWidth="1"/>
    <col min="10765" max="10765" width="14.28515625" style="69" customWidth="1"/>
    <col min="10766" max="11008" width="8.85546875" style="69"/>
    <col min="11009" max="11009" width="22.42578125" style="69" customWidth="1"/>
    <col min="11010" max="11010" width="14.85546875" style="69" customWidth="1"/>
    <col min="11011" max="11011" width="14.140625" style="69" customWidth="1"/>
    <col min="11012" max="11012" width="14.28515625" style="69" customWidth="1"/>
    <col min="11013" max="11014" width="11" style="69" bestFit="1" customWidth="1"/>
    <col min="11015" max="11017" width="12.7109375" style="69" customWidth="1"/>
    <col min="11018" max="11018" width="12.28515625" style="69" customWidth="1"/>
    <col min="11019" max="11020" width="13.28515625" style="69" customWidth="1"/>
    <col min="11021" max="11021" width="14.28515625" style="69" customWidth="1"/>
    <col min="11022" max="11264" width="8.85546875" style="69"/>
    <col min="11265" max="11265" width="22.42578125" style="69" customWidth="1"/>
    <col min="11266" max="11266" width="14.85546875" style="69" customWidth="1"/>
    <col min="11267" max="11267" width="14.140625" style="69" customWidth="1"/>
    <col min="11268" max="11268" width="14.28515625" style="69" customWidth="1"/>
    <col min="11269" max="11270" width="11" style="69" bestFit="1" customWidth="1"/>
    <col min="11271" max="11273" width="12.7109375" style="69" customWidth="1"/>
    <col min="11274" max="11274" width="12.28515625" style="69" customWidth="1"/>
    <col min="11275" max="11276" width="13.28515625" style="69" customWidth="1"/>
    <col min="11277" max="11277" width="14.28515625" style="69" customWidth="1"/>
    <col min="11278" max="11520" width="8.85546875" style="69"/>
    <col min="11521" max="11521" width="22.42578125" style="69" customWidth="1"/>
    <col min="11522" max="11522" width="14.85546875" style="69" customWidth="1"/>
    <col min="11523" max="11523" width="14.140625" style="69" customWidth="1"/>
    <col min="11524" max="11524" width="14.28515625" style="69" customWidth="1"/>
    <col min="11525" max="11526" width="11" style="69" bestFit="1" customWidth="1"/>
    <col min="11527" max="11529" width="12.7109375" style="69" customWidth="1"/>
    <col min="11530" max="11530" width="12.28515625" style="69" customWidth="1"/>
    <col min="11531" max="11532" width="13.28515625" style="69" customWidth="1"/>
    <col min="11533" max="11533" width="14.28515625" style="69" customWidth="1"/>
    <col min="11534" max="11776" width="8.85546875" style="69"/>
    <col min="11777" max="11777" width="22.42578125" style="69" customWidth="1"/>
    <col min="11778" max="11778" width="14.85546875" style="69" customWidth="1"/>
    <col min="11779" max="11779" width="14.140625" style="69" customWidth="1"/>
    <col min="11780" max="11780" width="14.28515625" style="69" customWidth="1"/>
    <col min="11781" max="11782" width="11" style="69" bestFit="1" customWidth="1"/>
    <col min="11783" max="11785" width="12.7109375" style="69" customWidth="1"/>
    <col min="11786" max="11786" width="12.28515625" style="69" customWidth="1"/>
    <col min="11787" max="11788" width="13.28515625" style="69" customWidth="1"/>
    <col min="11789" max="11789" width="14.28515625" style="69" customWidth="1"/>
    <col min="11790" max="12032" width="8.85546875" style="69"/>
    <col min="12033" max="12033" width="22.42578125" style="69" customWidth="1"/>
    <col min="12034" max="12034" width="14.85546875" style="69" customWidth="1"/>
    <col min="12035" max="12035" width="14.140625" style="69" customWidth="1"/>
    <col min="12036" max="12036" width="14.28515625" style="69" customWidth="1"/>
    <col min="12037" max="12038" width="11" style="69" bestFit="1" customWidth="1"/>
    <col min="12039" max="12041" width="12.7109375" style="69" customWidth="1"/>
    <col min="12042" max="12042" width="12.28515625" style="69" customWidth="1"/>
    <col min="12043" max="12044" width="13.28515625" style="69" customWidth="1"/>
    <col min="12045" max="12045" width="14.28515625" style="69" customWidth="1"/>
    <col min="12046" max="12288" width="8.85546875" style="69"/>
    <col min="12289" max="12289" width="22.42578125" style="69" customWidth="1"/>
    <col min="12290" max="12290" width="14.85546875" style="69" customWidth="1"/>
    <col min="12291" max="12291" width="14.140625" style="69" customWidth="1"/>
    <col min="12292" max="12292" width="14.28515625" style="69" customWidth="1"/>
    <col min="12293" max="12294" width="11" style="69" bestFit="1" customWidth="1"/>
    <col min="12295" max="12297" width="12.7109375" style="69" customWidth="1"/>
    <col min="12298" max="12298" width="12.28515625" style="69" customWidth="1"/>
    <col min="12299" max="12300" width="13.28515625" style="69" customWidth="1"/>
    <col min="12301" max="12301" width="14.28515625" style="69" customWidth="1"/>
    <col min="12302" max="12544" width="8.85546875" style="69"/>
    <col min="12545" max="12545" width="22.42578125" style="69" customWidth="1"/>
    <col min="12546" max="12546" width="14.85546875" style="69" customWidth="1"/>
    <col min="12547" max="12547" width="14.140625" style="69" customWidth="1"/>
    <col min="12548" max="12548" width="14.28515625" style="69" customWidth="1"/>
    <col min="12549" max="12550" width="11" style="69" bestFit="1" customWidth="1"/>
    <col min="12551" max="12553" width="12.7109375" style="69" customWidth="1"/>
    <col min="12554" max="12554" width="12.28515625" style="69" customWidth="1"/>
    <col min="12555" max="12556" width="13.28515625" style="69" customWidth="1"/>
    <col min="12557" max="12557" width="14.28515625" style="69" customWidth="1"/>
    <col min="12558" max="12800" width="8.85546875" style="69"/>
    <col min="12801" max="12801" width="22.42578125" style="69" customWidth="1"/>
    <col min="12802" max="12802" width="14.85546875" style="69" customWidth="1"/>
    <col min="12803" max="12803" width="14.140625" style="69" customWidth="1"/>
    <col min="12804" max="12804" width="14.28515625" style="69" customWidth="1"/>
    <col min="12805" max="12806" width="11" style="69" bestFit="1" customWidth="1"/>
    <col min="12807" max="12809" width="12.7109375" style="69" customWidth="1"/>
    <col min="12810" max="12810" width="12.28515625" style="69" customWidth="1"/>
    <col min="12811" max="12812" width="13.28515625" style="69" customWidth="1"/>
    <col min="12813" max="12813" width="14.28515625" style="69" customWidth="1"/>
    <col min="12814" max="13056" width="8.85546875" style="69"/>
    <col min="13057" max="13057" width="22.42578125" style="69" customWidth="1"/>
    <col min="13058" max="13058" width="14.85546875" style="69" customWidth="1"/>
    <col min="13059" max="13059" width="14.140625" style="69" customWidth="1"/>
    <col min="13060" max="13060" width="14.28515625" style="69" customWidth="1"/>
    <col min="13061" max="13062" width="11" style="69" bestFit="1" customWidth="1"/>
    <col min="13063" max="13065" width="12.7109375" style="69" customWidth="1"/>
    <col min="13066" max="13066" width="12.28515625" style="69" customWidth="1"/>
    <col min="13067" max="13068" width="13.28515625" style="69" customWidth="1"/>
    <col min="13069" max="13069" width="14.28515625" style="69" customWidth="1"/>
    <col min="13070" max="13312" width="8.85546875" style="69"/>
    <col min="13313" max="13313" width="22.42578125" style="69" customWidth="1"/>
    <col min="13314" max="13314" width="14.85546875" style="69" customWidth="1"/>
    <col min="13315" max="13315" width="14.140625" style="69" customWidth="1"/>
    <col min="13316" max="13316" width="14.28515625" style="69" customWidth="1"/>
    <col min="13317" max="13318" width="11" style="69" bestFit="1" customWidth="1"/>
    <col min="13319" max="13321" width="12.7109375" style="69" customWidth="1"/>
    <col min="13322" max="13322" width="12.28515625" style="69" customWidth="1"/>
    <col min="13323" max="13324" width="13.28515625" style="69" customWidth="1"/>
    <col min="13325" max="13325" width="14.28515625" style="69" customWidth="1"/>
    <col min="13326" max="13568" width="8.85546875" style="69"/>
    <col min="13569" max="13569" width="22.42578125" style="69" customWidth="1"/>
    <col min="13570" max="13570" width="14.85546875" style="69" customWidth="1"/>
    <col min="13571" max="13571" width="14.140625" style="69" customWidth="1"/>
    <col min="13572" max="13572" width="14.28515625" style="69" customWidth="1"/>
    <col min="13573" max="13574" width="11" style="69" bestFit="1" customWidth="1"/>
    <col min="13575" max="13577" width="12.7109375" style="69" customWidth="1"/>
    <col min="13578" max="13578" width="12.28515625" style="69" customWidth="1"/>
    <col min="13579" max="13580" width="13.28515625" style="69" customWidth="1"/>
    <col min="13581" max="13581" width="14.28515625" style="69" customWidth="1"/>
    <col min="13582" max="13824" width="8.85546875" style="69"/>
    <col min="13825" max="13825" width="22.42578125" style="69" customWidth="1"/>
    <col min="13826" max="13826" width="14.85546875" style="69" customWidth="1"/>
    <col min="13827" max="13827" width="14.140625" style="69" customWidth="1"/>
    <col min="13828" max="13828" width="14.28515625" style="69" customWidth="1"/>
    <col min="13829" max="13830" width="11" style="69" bestFit="1" customWidth="1"/>
    <col min="13831" max="13833" width="12.7109375" style="69" customWidth="1"/>
    <col min="13834" max="13834" width="12.28515625" style="69" customWidth="1"/>
    <col min="13835" max="13836" width="13.28515625" style="69" customWidth="1"/>
    <col min="13837" max="13837" width="14.28515625" style="69" customWidth="1"/>
    <col min="13838" max="14080" width="8.85546875" style="69"/>
    <col min="14081" max="14081" width="22.42578125" style="69" customWidth="1"/>
    <col min="14082" max="14082" width="14.85546875" style="69" customWidth="1"/>
    <col min="14083" max="14083" width="14.140625" style="69" customWidth="1"/>
    <col min="14084" max="14084" width="14.28515625" style="69" customWidth="1"/>
    <col min="14085" max="14086" width="11" style="69" bestFit="1" customWidth="1"/>
    <col min="14087" max="14089" width="12.7109375" style="69" customWidth="1"/>
    <col min="14090" max="14090" width="12.28515625" style="69" customWidth="1"/>
    <col min="14091" max="14092" width="13.28515625" style="69" customWidth="1"/>
    <col min="14093" max="14093" width="14.28515625" style="69" customWidth="1"/>
    <col min="14094" max="14336" width="8.85546875" style="69"/>
    <col min="14337" max="14337" width="22.42578125" style="69" customWidth="1"/>
    <col min="14338" max="14338" width="14.85546875" style="69" customWidth="1"/>
    <col min="14339" max="14339" width="14.140625" style="69" customWidth="1"/>
    <col min="14340" max="14340" width="14.28515625" style="69" customWidth="1"/>
    <col min="14341" max="14342" width="11" style="69" bestFit="1" customWidth="1"/>
    <col min="14343" max="14345" width="12.7109375" style="69" customWidth="1"/>
    <col min="14346" max="14346" width="12.28515625" style="69" customWidth="1"/>
    <col min="14347" max="14348" width="13.28515625" style="69" customWidth="1"/>
    <col min="14349" max="14349" width="14.28515625" style="69" customWidth="1"/>
    <col min="14350" max="14592" width="8.85546875" style="69"/>
    <col min="14593" max="14593" width="22.42578125" style="69" customWidth="1"/>
    <col min="14594" max="14594" width="14.85546875" style="69" customWidth="1"/>
    <col min="14595" max="14595" width="14.140625" style="69" customWidth="1"/>
    <col min="14596" max="14596" width="14.28515625" style="69" customWidth="1"/>
    <col min="14597" max="14598" width="11" style="69" bestFit="1" customWidth="1"/>
    <col min="14599" max="14601" width="12.7109375" style="69" customWidth="1"/>
    <col min="14602" max="14602" width="12.28515625" style="69" customWidth="1"/>
    <col min="14603" max="14604" width="13.28515625" style="69" customWidth="1"/>
    <col min="14605" max="14605" width="14.28515625" style="69" customWidth="1"/>
    <col min="14606" max="14848" width="8.85546875" style="69"/>
    <col min="14849" max="14849" width="22.42578125" style="69" customWidth="1"/>
    <col min="14850" max="14850" width="14.85546875" style="69" customWidth="1"/>
    <col min="14851" max="14851" width="14.140625" style="69" customWidth="1"/>
    <col min="14852" max="14852" width="14.28515625" style="69" customWidth="1"/>
    <col min="14853" max="14854" width="11" style="69" bestFit="1" customWidth="1"/>
    <col min="14855" max="14857" width="12.7109375" style="69" customWidth="1"/>
    <col min="14858" max="14858" width="12.28515625" style="69" customWidth="1"/>
    <col min="14859" max="14860" width="13.28515625" style="69" customWidth="1"/>
    <col min="14861" max="14861" width="14.28515625" style="69" customWidth="1"/>
    <col min="14862" max="15104" width="8.85546875" style="69"/>
    <col min="15105" max="15105" width="22.42578125" style="69" customWidth="1"/>
    <col min="15106" max="15106" width="14.85546875" style="69" customWidth="1"/>
    <col min="15107" max="15107" width="14.140625" style="69" customWidth="1"/>
    <col min="15108" max="15108" width="14.28515625" style="69" customWidth="1"/>
    <col min="15109" max="15110" width="11" style="69" bestFit="1" customWidth="1"/>
    <col min="15111" max="15113" width="12.7109375" style="69" customWidth="1"/>
    <col min="15114" max="15114" width="12.28515625" style="69" customWidth="1"/>
    <col min="15115" max="15116" width="13.28515625" style="69" customWidth="1"/>
    <col min="15117" max="15117" width="14.28515625" style="69" customWidth="1"/>
    <col min="15118" max="15360" width="8.85546875" style="69"/>
    <col min="15361" max="15361" width="22.42578125" style="69" customWidth="1"/>
    <col min="15362" max="15362" width="14.85546875" style="69" customWidth="1"/>
    <col min="15363" max="15363" width="14.140625" style="69" customWidth="1"/>
    <col min="15364" max="15364" width="14.28515625" style="69" customWidth="1"/>
    <col min="15365" max="15366" width="11" style="69" bestFit="1" customWidth="1"/>
    <col min="15367" max="15369" width="12.7109375" style="69" customWidth="1"/>
    <col min="15370" max="15370" width="12.28515625" style="69" customWidth="1"/>
    <col min="15371" max="15372" width="13.28515625" style="69" customWidth="1"/>
    <col min="15373" max="15373" width="14.28515625" style="69" customWidth="1"/>
    <col min="15374" max="15616" width="8.85546875" style="69"/>
    <col min="15617" max="15617" width="22.42578125" style="69" customWidth="1"/>
    <col min="15618" max="15618" width="14.85546875" style="69" customWidth="1"/>
    <col min="15619" max="15619" width="14.140625" style="69" customWidth="1"/>
    <col min="15620" max="15620" width="14.28515625" style="69" customWidth="1"/>
    <col min="15621" max="15622" width="11" style="69" bestFit="1" customWidth="1"/>
    <col min="15623" max="15625" width="12.7109375" style="69" customWidth="1"/>
    <col min="15626" max="15626" width="12.28515625" style="69" customWidth="1"/>
    <col min="15627" max="15628" width="13.28515625" style="69" customWidth="1"/>
    <col min="15629" max="15629" width="14.28515625" style="69" customWidth="1"/>
    <col min="15630" max="15872" width="8.85546875" style="69"/>
    <col min="15873" max="15873" width="22.42578125" style="69" customWidth="1"/>
    <col min="15874" max="15874" width="14.85546875" style="69" customWidth="1"/>
    <col min="15875" max="15875" width="14.140625" style="69" customWidth="1"/>
    <col min="15876" max="15876" width="14.28515625" style="69" customWidth="1"/>
    <col min="15877" max="15878" width="11" style="69" bestFit="1" customWidth="1"/>
    <col min="15879" max="15881" width="12.7109375" style="69" customWidth="1"/>
    <col min="15882" max="15882" width="12.28515625" style="69" customWidth="1"/>
    <col min="15883" max="15884" width="13.28515625" style="69" customWidth="1"/>
    <col min="15885" max="15885" width="14.28515625" style="69" customWidth="1"/>
    <col min="15886" max="16128" width="8.85546875" style="69"/>
    <col min="16129" max="16129" width="22.42578125" style="69" customWidth="1"/>
    <col min="16130" max="16130" width="14.85546875" style="69" customWidth="1"/>
    <col min="16131" max="16131" width="14.140625" style="69" customWidth="1"/>
    <col min="16132" max="16132" width="14.28515625" style="69" customWidth="1"/>
    <col min="16133" max="16134" width="11" style="69" bestFit="1" customWidth="1"/>
    <col min="16135" max="16137" width="12.7109375" style="69" customWidth="1"/>
    <col min="16138" max="16138" width="12.28515625" style="69" customWidth="1"/>
    <col min="16139" max="16140" width="13.28515625" style="69" customWidth="1"/>
    <col min="16141" max="16141" width="14.28515625" style="69" customWidth="1"/>
    <col min="16142" max="16384" width="8.85546875" style="69"/>
  </cols>
  <sheetData>
    <row r="1" spans="1:28" hidden="1" x14ac:dyDescent="0.25">
      <c r="A1" s="64"/>
      <c r="B1" s="65" t="s">
        <v>68</v>
      </c>
      <c r="C1" s="66" t="s">
        <v>69</v>
      </c>
      <c r="D1" s="67" t="s">
        <v>70</v>
      </c>
    </row>
    <row r="2" spans="1:28" hidden="1" x14ac:dyDescent="0.25">
      <c r="A2" s="70" t="s">
        <v>71</v>
      </c>
      <c r="B2" s="71">
        <v>40</v>
      </c>
      <c r="C2" s="64">
        <v>52</v>
      </c>
      <c r="D2" s="72">
        <v>2080</v>
      </c>
    </row>
    <row r="3" spans="1:28" hidden="1" x14ac:dyDescent="0.25">
      <c r="A3" s="73" t="s">
        <v>72</v>
      </c>
      <c r="B3" s="74">
        <v>8</v>
      </c>
      <c r="C3" s="75">
        <v>10</v>
      </c>
      <c r="D3" s="76">
        <f>C3*B3</f>
        <v>80</v>
      </c>
    </row>
    <row r="4" spans="1:28" hidden="1" x14ac:dyDescent="0.25">
      <c r="A4" s="73" t="s">
        <v>73</v>
      </c>
      <c r="B4" s="74">
        <v>8</v>
      </c>
      <c r="C4" s="75">
        <v>2</v>
      </c>
      <c r="D4" s="76">
        <v>8</v>
      </c>
    </row>
    <row r="5" spans="1:28" hidden="1" x14ac:dyDescent="0.25">
      <c r="A5" s="73" t="s">
        <v>74</v>
      </c>
      <c r="B5" s="74">
        <v>8</v>
      </c>
      <c r="C5" s="75">
        <v>12</v>
      </c>
      <c r="D5" s="76">
        <f>C5*B5</f>
        <v>96</v>
      </c>
    </row>
    <row r="6" spans="1:28" hidden="1" x14ac:dyDescent="0.25">
      <c r="A6" s="73" t="s">
        <v>75</v>
      </c>
      <c r="B6" s="74">
        <v>14.67</v>
      </c>
      <c r="C6" s="75">
        <v>11</v>
      </c>
      <c r="D6" s="76">
        <f>C6*B6</f>
        <v>161.37</v>
      </c>
    </row>
    <row r="7" spans="1:28" ht="15.75" hidden="1" thickBot="1" x14ac:dyDescent="0.3">
      <c r="A7" s="77" t="s">
        <v>75</v>
      </c>
      <c r="B7" s="78">
        <v>14.63</v>
      </c>
      <c r="C7" s="79">
        <v>1</v>
      </c>
      <c r="D7" s="80">
        <f>C7*B7</f>
        <v>14.63</v>
      </c>
    </row>
    <row r="8" spans="1:28" ht="15.75" hidden="1" thickBot="1" x14ac:dyDescent="0.3">
      <c r="A8" s="81" t="s">
        <v>76</v>
      </c>
      <c r="B8" s="82"/>
      <c r="C8" s="82"/>
      <c r="D8" s="83">
        <f>D2-SUM(D3:D7)</f>
        <v>1720</v>
      </c>
    </row>
    <row r="9" spans="1:28" ht="21" x14ac:dyDescent="0.35">
      <c r="A9" s="84" t="s">
        <v>77</v>
      </c>
      <c r="B9" s="68"/>
      <c r="C9" s="68"/>
    </row>
    <row r="10" spans="1:28" x14ac:dyDescent="0.25">
      <c r="A10" s="85"/>
      <c r="B10" s="68"/>
      <c r="C10" s="68"/>
    </row>
    <row r="11" spans="1:28" ht="15.75" x14ac:dyDescent="0.25">
      <c r="A11" s="86" t="s">
        <v>78</v>
      </c>
      <c r="B11" s="87"/>
      <c r="C11" s="87"/>
    </row>
    <row r="12" spans="1:28" s="93" customFormat="1" ht="47.25" x14ac:dyDescent="0.25">
      <c r="A12" s="88" t="s">
        <v>79</v>
      </c>
      <c r="B12" s="89" t="s">
        <v>80</v>
      </c>
      <c r="C12" s="88" t="s">
        <v>81</v>
      </c>
      <c r="D12" s="90"/>
      <c r="E12" s="91"/>
      <c r="F12" s="91"/>
      <c r="G12" s="91"/>
      <c r="H12" s="91"/>
      <c r="I12" s="91"/>
      <c r="J12" s="91"/>
      <c r="K12" s="91"/>
      <c r="L12" s="9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ht="15.75" x14ac:dyDescent="0.25">
      <c r="A13" s="94"/>
      <c r="B13" s="95">
        <v>2080</v>
      </c>
      <c r="C13" s="96">
        <f>A13/B13</f>
        <v>0</v>
      </c>
      <c r="D13" s="97"/>
      <c r="E13" s="98"/>
      <c r="F13" s="98"/>
      <c r="G13" s="98"/>
      <c r="H13" s="98"/>
      <c r="I13" s="98"/>
      <c r="J13" s="98"/>
      <c r="K13" s="98"/>
      <c r="L13" s="98"/>
    </row>
    <row r="14" spans="1:28" s="68" customFormat="1" ht="15.75" x14ac:dyDescent="0.25">
      <c r="A14" s="99"/>
      <c r="B14" s="99"/>
      <c r="C14" s="100"/>
      <c r="D14" s="98"/>
      <c r="E14" s="98"/>
      <c r="F14" s="98"/>
      <c r="G14" s="98"/>
      <c r="H14" s="98"/>
      <c r="I14" s="98"/>
      <c r="J14" s="98"/>
      <c r="K14" s="98"/>
      <c r="L14" s="98"/>
    </row>
    <row r="15" spans="1:28" ht="15.75" x14ac:dyDescent="0.25">
      <c r="A15" s="86" t="s">
        <v>82</v>
      </c>
      <c r="B15" s="87"/>
      <c r="C15" s="87"/>
    </row>
    <row r="16" spans="1:28" s="93" customFormat="1" ht="47.25" x14ac:dyDescent="0.25">
      <c r="A16" s="101" t="s">
        <v>53</v>
      </c>
      <c r="B16" s="89" t="s">
        <v>80</v>
      </c>
      <c r="C16" s="101" t="s">
        <v>70</v>
      </c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13" ht="15.75" x14ac:dyDescent="0.25">
      <c r="A17" s="102"/>
      <c r="B17" s="95">
        <v>2080</v>
      </c>
      <c r="C17" s="95">
        <f>B17*A17</f>
        <v>0</v>
      </c>
      <c r="D17" s="98"/>
      <c r="E17" s="98"/>
      <c r="F17" s="98"/>
      <c r="G17" s="98"/>
      <c r="H17" s="98"/>
      <c r="I17" s="98"/>
      <c r="J17" s="98"/>
      <c r="K17" s="98"/>
      <c r="L17" s="98"/>
    </row>
    <row r="18" spans="1:13" ht="15.75" x14ac:dyDescent="0.25">
      <c r="A18" s="87"/>
      <c r="B18" s="87"/>
      <c r="C18" s="87"/>
    </row>
    <row r="19" spans="1:13" ht="15.75" x14ac:dyDescent="0.25">
      <c r="A19" s="103" t="s">
        <v>83</v>
      </c>
      <c r="B19" s="87"/>
      <c r="C19" s="87"/>
    </row>
    <row r="20" spans="1:13" ht="15.75" x14ac:dyDescent="0.25">
      <c r="A20" s="104" t="s">
        <v>84</v>
      </c>
      <c r="B20" s="87"/>
      <c r="C20" s="87"/>
    </row>
    <row r="21" spans="1:13" ht="15.75" x14ac:dyDescent="0.25">
      <c r="A21" s="104" t="s">
        <v>85</v>
      </c>
      <c r="B21" s="87"/>
      <c r="C21" s="87"/>
    </row>
    <row r="22" spans="1:13" ht="15.75" x14ac:dyDescent="0.25">
      <c r="A22" s="104" t="s">
        <v>86</v>
      </c>
      <c r="B22" s="87"/>
      <c r="C22" s="87"/>
    </row>
    <row r="23" spans="1:13" x14ac:dyDescent="0.25">
      <c r="A23" s="68"/>
      <c r="B23" s="68"/>
      <c r="C23" s="68"/>
    </row>
    <row r="24" spans="1:13" x14ac:dyDescent="0.25">
      <c r="A24" s="68"/>
      <c r="B24" s="68"/>
      <c r="C24" s="68"/>
    </row>
    <row r="25" spans="1:13" ht="21" x14ac:dyDescent="0.35">
      <c r="A25" s="84" t="s">
        <v>87</v>
      </c>
      <c r="B25" s="68"/>
      <c r="C25" s="68"/>
    </row>
    <row r="26" spans="1:13" ht="15.75" thickBot="1" x14ac:dyDescent="0.3">
      <c r="A26" s="68"/>
      <c r="B26" s="105">
        <f>12/12</f>
        <v>1</v>
      </c>
      <c r="C26" s="105">
        <f>11/12</f>
        <v>0.91666666666666663</v>
      </c>
      <c r="D26" s="105">
        <f>10/12</f>
        <v>0.83333333333333337</v>
      </c>
      <c r="E26" s="105">
        <f>9/12</f>
        <v>0.75</v>
      </c>
      <c r="F26" s="105">
        <f>8/12</f>
        <v>0.66666666666666663</v>
      </c>
      <c r="G26" s="105">
        <f>7/12</f>
        <v>0.58333333333333337</v>
      </c>
      <c r="H26" s="105">
        <f>6/12</f>
        <v>0.5</v>
      </c>
      <c r="I26" s="105">
        <f>5/12</f>
        <v>0.41666666666666669</v>
      </c>
      <c r="J26" s="105">
        <f>4/12</f>
        <v>0.33333333333333331</v>
      </c>
      <c r="K26" s="105">
        <f>3/12</f>
        <v>0.25</v>
      </c>
      <c r="L26" s="105">
        <f>2/12</f>
        <v>0.16666666666666666</v>
      </c>
      <c r="M26" s="105">
        <f>1/12</f>
        <v>8.3333333333333329E-2</v>
      </c>
    </row>
    <row r="27" spans="1:13" ht="19.5" thickBot="1" x14ac:dyDescent="0.35">
      <c r="A27" s="106" t="s">
        <v>53</v>
      </c>
      <c r="B27" s="107" t="s">
        <v>88</v>
      </c>
      <c r="C27" s="108" t="s">
        <v>89</v>
      </c>
      <c r="D27" s="107" t="s">
        <v>90</v>
      </c>
      <c r="E27" s="108" t="s">
        <v>91</v>
      </c>
      <c r="F27" s="107" t="s">
        <v>92</v>
      </c>
      <c r="G27" s="108" t="s">
        <v>93</v>
      </c>
      <c r="H27" s="107" t="s">
        <v>94</v>
      </c>
      <c r="I27" s="108" t="s">
        <v>95</v>
      </c>
      <c r="J27" s="107" t="s">
        <v>96</v>
      </c>
      <c r="K27" s="108" t="s">
        <v>97</v>
      </c>
      <c r="L27" s="107" t="s">
        <v>98</v>
      </c>
      <c r="M27" s="109" t="s">
        <v>99</v>
      </c>
    </row>
    <row r="28" spans="1:13" ht="18.75" x14ac:dyDescent="0.3">
      <c r="A28" s="110">
        <v>1</v>
      </c>
      <c r="B28" s="111">
        <f>$A28*B$26</f>
        <v>1</v>
      </c>
      <c r="C28" s="111">
        <f t="shared" ref="C28:M37" si="0">$A28*C$26</f>
        <v>0.91666666666666663</v>
      </c>
      <c r="D28" s="111">
        <f t="shared" si="0"/>
        <v>0.83333333333333337</v>
      </c>
      <c r="E28" s="111">
        <f t="shared" si="0"/>
        <v>0.75</v>
      </c>
      <c r="F28" s="111">
        <f t="shared" si="0"/>
        <v>0.66666666666666663</v>
      </c>
      <c r="G28" s="111">
        <f t="shared" si="0"/>
        <v>0.58333333333333337</v>
      </c>
      <c r="H28" s="111">
        <f t="shared" si="0"/>
        <v>0.5</v>
      </c>
      <c r="I28" s="111">
        <f t="shared" si="0"/>
        <v>0.41666666666666669</v>
      </c>
      <c r="J28" s="111">
        <f t="shared" si="0"/>
        <v>0.33333333333333331</v>
      </c>
      <c r="K28" s="111">
        <f t="shared" si="0"/>
        <v>0.25</v>
      </c>
      <c r="L28" s="111">
        <f t="shared" si="0"/>
        <v>0.16666666666666666</v>
      </c>
      <c r="M28" s="111">
        <f t="shared" si="0"/>
        <v>8.3333333333333329E-2</v>
      </c>
    </row>
    <row r="29" spans="1:13" ht="18.75" x14ac:dyDescent="0.3">
      <c r="A29" s="112">
        <v>0.9</v>
      </c>
      <c r="B29" s="113">
        <f t="shared" ref="B29:B37" si="1">$A29*B$26</f>
        <v>0.9</v>
      </c>
      <c r="C29" s="113">
        <f t="shared" si="0"/>
        <v>0.82499999999999996</v>
      </c>
      <c r="D29" s="113">
        <f t="shared" si="0"/>
        <v>0.75</v>
      </c>
      <c r="E29" s="113">
        <f t="shared" si="0"/>
        <v>0.67500000000000004</v>
      </c>
      <c r="F29" s="113">
        <f t="shared" si="0"/>
        <v>0.6</v>
      </c>
      <c r="G29" s="113">
        <f t="shared" si="0"/>
        <v>0.52500000000000002</v>
      </c>
      <c r="H29" s="113">
        <f t="shared" si="0"/>
        <v>0.45</v>
      </c>
      <c r="I29" s="113">
        <f t="shared" si="0"/>
        <v>0.375</v>
      </c>
      <c r="J29" s="113">
        <f t="shared" si="0"/>
        <v>0.3</v>
      </c>
      <c r="K29" s="113">
        <f t="shared" si="0"/>
        <v>0.22500000000000001</v>
      </c>
      <c r="L29" s="113">
        <f t="shared" si="0"/>
        <v>0.15</v>
      </c>
      <c r="M29" s="113">
        <f t="shared" si="0"/>
        <v>7.4999999999999997E-2</v>
      </c>
    </row>
    <row r="30" spans="1:13" ht="18.75" x14ac:dyDescent="0.3">
      <c r="A30" s="112">
        <v>0.8</v>
      </c>
      <c r="B30" s="113">
        <f t="shared" si="1"/>
        <v>0.8</v>
      </c>
      <c r="C30" s="113">
        <f t="shared" si="0"/>
        <v>0.73333333333333339</v>
      </c>
      <c r="D30" s="113">
        <f t="shared" si="0"/>
        <v>0.66666666666666674</v>
      </c>
      <c r="E30" s="113">
        <f t="shared" si="0"/>
        <v>0.60000000000000009</v>
      </c>
      <c r="F30" s="113">
        <f t="shared" si="0"/>
        <v>0.53333333333333333</v>
      </c>
      <c r="G30" s="113">
        <f t="shared" si="0"/>
        <v>0.46666666666666673</v>
      </c>
      <c r="H30" s="113">
        <f t="shared" si="0"/>
        <v>0.4</v>
      </c>
      <c r="I30" s="113">
        <f t="shared" si="0"/>
        <v>0.33333333333333337</v>
      </c>
      <c r="J30" s="113">
        <f t="shared" si="0"/>
        <v>0.26666666666666666</v>
      </c>
      <c r="K30" s="113">
        <f t="shared" si="0"/>
        <v>0.2</v>
      </c>
      <c r="L30" s="113">
        <f t="shared" si="0"/>
        <v>0.13333333333333333</v>
      </c>
      <c r="M30" s="113">
        <f t="shared" si="0"/>
        <v>6.6666666666666666E-2</v>
      </c>
    </row>
    <row r="31" spans="1:13" ht="18.75" x14ac:dyDescent="0.3">
      <c r="A31" s="112">
        <v>0.7</v>
      </c>
      <c r="B31" s="113">
        <f t="shared" si="1"/>
        <v>0.7</v>
      </c>
      <c r="C31" s="113">
        <f t="shared" si="0"/>
        <v>0.64166666666666661</v>
      </c>
      <c r="D31" s="113">
        <f t="shared" si="0"/>
        <v>0.58333333333333337</v>
      </c>
      <c r="E31" s="113">
        <f t="shared" si="0"/>
        <v>0.52499999999999991</v>
      </c>
      <c r="F31" s="113">
        <f t="shared" si="0"/>
        <v>0.46666666666666662</v>
      </c>
      <c r="G31" s="113">
        <f t="shared" si="0"/>
        <v>0.40833333333333333</v>
      </c>
      <c r="H31" s="113">
        <f t="shared" si="0"/>
        <v>0.35</v>
      </c>
      <c r="I31" s="113">
        <f t="shared" si="0"/>
        <v>0.29166666666666669</v>
      </c>
      <c r="J31" s="113">
        <f t="shared" si="0"/>
        <v>0.23333333333333331</v>
      </c>
      <c r="K31" s="113">
        <f t="shared" si="0"/>
        <v>0.17499999999999999</v>
      </c>
      <c r="L31" s="113">
        <f t="shared" si="0"/>
        <v>0.11666666666666665</v>
      </c>
      <c r="M31" s="113">
        <f t="shared" si="0"/>
        <v>5.8333333333333327E-2</v>
      </c>
    </row>
    <row r="32" spans="1:13" ht="18.75" x14ac:dyDescent="0.3">
      <c r="A32" s="112">
        <v>0.6</v>
      </c>
      <c r="B32" s="113">
        <f t="shared" si="1"/>
        <v>0.6</v>
      </c>
      <c r="C32" s="113">
        <f t="shared" si="0"/>
        <v>0.54999999999999993</v>
      </c>
      <c r="D32" s="113">
        <f t="shared" si="0"/>
        <v>0.5</v>
      </c>
      <c r="E32" s="113">
        <f t="shared" si="0"/>
        <v>0.44999999999999996</v>
      </c>
      <c r="F32" s="113">
        <f t="shared" si="0"/>
        <v>0.39999999999999997</v>
      </c>
      <c r="G32" s="113">
        <f t="shared" si="0"/>
        <v>0.35000000000000003</v>
      </c>
      <c r="H32" s="113">
        <f t="shared" si="0"/>
        <v>0.3</v>
      </c>
      <c r="I32" s="113">
        <f t="shared" si="0"/>
        <v>0.25</v>
      </c>
      <c r="J32" s="113">
        <f t="shared" si="0"/>
        <v>0.19999999999999998</v>
      </c>
      <c r="K32" s="113">
        <f t="shared" si="0"/>
        <v>0.15</v>
      </c>
      <c r="L32" s="113">
        <f t="shared" si="0"/>
        <v>9.9999999999999992E-2</v>
      </c>
      <c r="M32" s="113">
        <f t="shared" si="0"/>
        <v>4.9999999999999996E-2</v>
      </c>
    </row>
    <row r="33" spans="1:13" ht="18.75" x14ac:dyDescent="0.3">
      <c r="A33" s="114">
        <v>0.5</v>
      </c>
      <c r="B33" s="113">
        <f t="shared" si="1"/>
        <v>0.5</v>
      </c>
      <c r="C33" s="113">
        <f t="shared" si="0"/>
        <v>0.45833333333333331</v>
      </c>
      <c r="D33" s="113">
        <f t="shared" si="0"/>
        <v>0.41666666666666669</v>
      </c>
      <c r="E33" s="113">
        <f t="shared" si="0"/>
        <v>0.375</v>
      </c>
      <c r="F33" s="113">
        <f t="shared" si="0"/>
        <v>0.33333333333333331</v>
      </c>
      <c r="G33" s="113">
        <f t="shared" si="0"/>
        <v>0.29166666666666669</v>
      </c>
      <c r="H33" s="113">
        <f t="shared" si="0"/>
        <v>0.25</v>
      </c>
      <c r="I33" s="113">
        <f t="shared" si="0"/>
        <v>0.20833333333333334</v>
      </c>
      <c r="J33" s="113">
        <f t="shared" si="0"/>
        <v>0.16666666666666666</v>
      </c>
      <c r="K33" s="113">
        <f t="shared" si="0"/>
        <v>0.125</v>
      </c>
      <c r="L33" s="113">
        <f t="shared" si="0"/>
        <v>8.3333333333333329E-2</v>
      </c>
      <c r="M33" s="113">
        <f t="shared" si="0"/>
        <v>4.1666666666666664E-2</v>
      </c>
    </row>
    <row r="34" spans="1:13" ht="18.75" x14ac:dyDescent="0.3">
      <c r="A34" s="114">
        <v>0.4</v>
      </c>
      <c r="B34" s="113">
        <f t="shared" si="1"/>
        <v>0.4</v>
      </c>
      <c r="C34" s="113">
        <f t="shared" si="0"/>
        <v>0.3666666666666667</v>
      </c>
      <c r="D34" s="113">
        <f t="shared" si="0"/>
        <v>0.33333333333333337</v>
      </c>
      <c r="E34" s="113">
        <f t="shared" si="0"/>
        <v>0.30000000000000004</v>
      </c>
      <c r="F34" s="113">
        <f t="shared" si="0"/>
        <v>0.26666666666666666</v>
      </c>
      <c r="G34" s="113">
        <f t="shared" si="0"/>
        <v>0.23333333333333336</v>
      </c>
      <c r="H34" s="113">
        <f t="shared" si="0"/>
        <v>0.2</v>
      </c>
      <c r="I34" s="113">
        <f t="shared" si="0"/>
        <v>0.16666666666666669</v>
      </c>
      <c r="J34" s="113">
        <f t="shared" si="0"/>
        <v>0.13333333333333333</v>
      </c>
      <c r="K34" s="113">
        <f t="shared" si="0"/>
        <v>0.1</v>
      </c>
      <c r="L34" s="113">
        <f t="shared" si="0"/>
        <v>6.6666666666666666E-2</v>
      </c>
      <c r="M34" s="113">
        <f t="shared" si="0"/>
        <v>3.3333333333333333E-2</v>
      </c>
    </row>
    <row r="35" spans="1:13" ht="18.75" x14ac:dyDescent="0.3">
      <c r="A35" s="114">
        <v>0.3</v>
      </c>
      <c r="B35" s="113">
        <f t="shared" si="1"/>
        <v>0.3</v>
      </c>
      <c r="C35" s="113">
        <f t="shared" si="0"/>
        <v>0.27499999999999997</v>
      </c>
      <c r="D35" s="113">
        <f t="shared" si="0"/>
        <v>0.25</v>
      </c>
      <c r="E35" s="113">
        <f t="shared" si="0"/>
        <v>0.22499999999999998</v>
      </c>
      <c r="F35" s="113">
        <f t="shared" si="0"/>
        <v>0.19999999999999998</v>
      </c>
      <c r="G35" s="113">
        <f t="shared" si="0"/>
        <v>0.17500000000000002</v>
      </c>
      <c r="H35" s="113">
        <f t="shared" si="0"/>
        <v>0.15</v>
      </c>
      <c r="I35" s="113">
        <f t="shared" si="0"/>
        <v>0.125</v>
      </c>
      <c r="J35" s="113">
        <f t="shared" si="0"/>
        <v>9.9999999999999992E-2</v>
      </c>
      <c r="K35" s="113">
        <f t="shared" si="0"/>
        <v>7.4999999999999997E-2</v>
      </c>
      <c r="L35" s="113">
        <f t="shared" si="0"/>
        <v>4.9999999999999996E-2</v>
      </c>
      <c r="M35" s="113">
        <f t="shared" si="0"/>
        <v>2.4999999999999998E-2</v>
      </c>
    </row>
    <row r="36" spans="1:13" ht="18.75" x14ac:dyDescent="0.3">
      <c r="A36" s="114">
        <v>0.2</v>
      </c>
      <c r="B36" s="113">
        <f t="shared" si="1"/>
        <v>0.2</v>
      </c>
      <c r="C36" s="113">
        <f t="shared" si="0"/>
        <v>0.18333333333333335</v>
      </c>
      <c r="D36" s="113">
        <f t="shared" si="0"/>
        <v>0.16666666666666669</v>
      </c>
      <c r="E36" s="113">
        <f t="shared" si="0"/>
        <v>0.15000000000000002</v>
      </c>
      <c r="F36" s="113">
        <f t="shared" si="0"/>
        <v>0.13333333333333333</v>
      </c>
      <c r="G36" s="113">
        <f t="shared" si="0"/>
        <v>0.11666666666666668</v>
      </c>
      <c r="H36" s="113">
        <f t="shared" si="0"/>
        <v>0.1</v>
      </c>
      <c r="I36" s="113">
        <f t="shared" si="0"/>
        <v>8.3333333333333343E-2</v>
      </c>
      <c r="J36" s="113">
        <f t="shared" si="0"/>
        <v>6.6666666666666666E-2</v>
      </c>
      <c r="K36" s="113">
        <f t="shared" si="0"/>
        <v>0.05</v>
      </c>
      <c r="L36" s="113">
        <f t="shared" si="0"/>
        <v>3.3333333333333333E-2</v>
      </c>
      <c r="M36" s="113">
        <f t="shared" si="0"/>
        <v>1.6666666666666666E-2</v>
      </c>
    </row>
    <row r="37" spans="1:13" ht="19.5" thickBot="1" x14ac:dyDescent="0.35">
      <c r="A37" s="115">
        <v>0.1</v>
      </c>
      <c r="B37" s="116">
        <f t="shared" si="1"/>
        <v>0.1</v>
      </c>
      <c r="C37" s="116">
        <f t="shared" si="0"/>
        <v>9.1666666666666674E-2</v>
      </c>
      <c r="D37" s="116">
        <f t="shared" si="0"/>
        <v>8.3333333333333343E-2</v>
      </c>
      <c r="E37" s="116">
        <f t="shared" si="0"/>
        <v>7.5000000000000011E-2</v>
      </c>
      <c r="F37" s="116">
        <f t="shared" si="0"/>
        <v>6.6666666666666666E-2</v>
      </c>
      <c r="G37" s="116">
        <f t="shared" si="0"/>
        <v>5.8333333333333341E-2</v>
      </c>
      <c r="H37" s="116">
        <f t="shared" si="0"/>
        <v>0.05</v>
      </c>
      <c r="I37" s="116">
        <f t="shared" si="0"/>
        <v>4.1666666666666671E-2</v>
      </c>
      <c r="J37" s="116">
        <f t="shared" si="0"/>
        <v>3.3333333333333333E-2</v>
      </c>
      <c r="K37" s="116">
        <f t="shared" si="0"/>
        <v>2.5000000000000001E-2</v>
      </c>
      <c r="L37" s="116">
        <f t="shared" si="0"/>
        <v>1.6666666666666666E-2</v>
      </c>
      <c r="M37" s="116">
        <f t="shared" si="0"/>
        <v>8.3333333333333332E-3</v>
      </c>
    </row>
    <row r="39" spans="1:13" s="68" customFormat="1" x14ac:dyDescent="0.25"/>
    <row r="40" spans="1:13" s="68" customFormat="1" x14ac:dyDescent="0.25"/>
    <row r="41" spans="1:13" s="68" customFormat="1" x14ac:dyDescent="0.25"/>
    <row r="42" spans="1:13" s="68" customFormat="1" x14ac:dyDescent="0.25"/>
    <row r="43" spans="1:13" s="68" customFormat="1" x14ac:dyDescent="0.25"/>
    <row r="44" spans="1:13" s="68" customFormat="1" x14ac:dyDescent="0.25"/>
    <row r="45" spans="1:13" s="68" customFormat="1" x14ac:dyDescent="0.25"/>
    <row r="46" spans="1:13" s="68" customFormat="1" x14ac:dyDescent="0.25"/>
    <row r="47" spans="1:13" s="68" customFormat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FY18 Main Budget Template</vt:lpstr>
      <vt:lpstr>Benefits Detail Calculator</vt:lpstr>
      <vt:lpstr>FTE Calculator</vt:lpstr>
      <vt:lpstr>'Benefits Detail Calculator'!Print_Area</vt:lpstr>
      <vt:lpstr>'FY18 Main Budget Template'!Print_Area</vt:lpstr>
    </vt:vector>
  </TitlesOfParts>
  <Company>Washington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hdadmin</dc:creator>
  <cp:lastModifiedBy>Christensen, Leann L (DOH)</cp:lastModifiedBy>
  <cp:lastPrinted>2017-03-28T17:50:12Z</cp:lastPrinted>
  <dcterms:created xsi:type="dcterms:W3CDTF">2014-04-15T20:41:25Z</dcterms:created>
  <dcterms:modified xsi:type="dcterms:W3CDTF">2018-04-12T22:57:03Z</dcterms:modified>
</cp:coreProperties>
</file>